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5480" windowHeight="9405"/>
  </bookViews>
  <sheets>
    <sheet name="Arkusz2" sheetId="1" r:id="rId1"/>
  </sheets>
  <definedNames>
    <definedName name="_xlnm.Print_Titles" localSheetId="0">Arkusz2!$7:$10</definedName>
  </definedNames>
  <calcPr calcId="145621" fullCalcOnLoad="1"/>
</workbook>
</file>

<file path=xl/calcChain.xml><?xml version="1.0" encoding="utf-8"?>
<calcChain xmlns="http://schemas.openxmlformats.org/spreadsheetml/2006/main">
  <c r="E46" i="1" l="1"/>
  <c r="D46" i="1" s="1"/>
  <c r="E24" i="1"/>
  <c r="D24" i="1" s="1"/>
  <c r="F11" i="1"/>
  <c r="E23" i="1"/>
  <c r="D23" i="1" s="1"/>
  <c r="E22" i="1"/>
  <c r="D22" i="1" s="1"/>
  <c r="E21" i="1"/>
  <c r="D21" i="1" s="1"/>
  <c r="E20" i="1"/>
  <c r="D20" i="1" s="1"/>
  <c r="F51" i="1"/>
  <c r="G51" i="1"/>
  <c r="H51" i="1"/>
  <c r="E51" i="1" s="1"/>
  <c r="D51" i="1" s="1"/>
  <c r="I51" i="1"/>
  <c r="E54" i="1"/>
  <c r="D54" i="1" s="1"/>
  <c r="E53" i="1"/>
  <c r="D53" i="1" s="1"/>
  <c r="E35" i="1"/>
  <c r="D35" i="1" s="1"/>
  <c r="E34" i="1"/>
  <c r="D34" i="1" s="1"/>
  <c r="G63" i="1"/>
  <c r="H63" i="1"/>
  <c r="F63" i="1"/>
  <c r="I63" i="1"/>
  <c r="H11" i="1"/>
  <c r="I11" i="1"/>
  <c r="E11" i="1"/>
  <c r="D11" i="1" s="1"/>
  <c r="F26" i="1"/>
  <c r="G26" i="1"/>
  <c r="E26" i="1" s="1"/>
  <c r="D26" i="1" s="1"/>
  <c r="H26" i="1"/>
  <c r="I26" i="1"/>
  <c r="F36" i="1"/>
  <c r="F78" i="1" s="1"/>
  <c r="G36" i="1"/>
  <c r="H36" i="1"/>
  <c r="E36" i="1" s="1"/>
  <c r="I36" i="1"/>
  <c r="F55" i="1"/>
  <c r="G55" i="1"/>
  <c r="H55" i="1"/>
  <c r="I55" i="1"/>
  <c r="E55" i="1"/>
  <c r="D55" i="1" s="1"/>
  <c r="F61" i="1"/>
  <c r="G61" i="1"/>
  <c r="H61" i="1"/>
  <c r="I61" i="1"/>
  <c r="F70" i="1"/>
  <c r="G70" i="1"/>
  <c r="E70" i="1" s="1"/>
  <c r="D70" i="1" s="1"/>
  <c r="H70" i="1"/>
  <c r="I70" i="1"/>
  <c r="F74" i="1"/>
  <c r="G74" i="1"/>
  <c r="H74" i="1"/>
  <c r="E74" i="1" s="1"/>
  <c r="D74" i="1" s="1"/>
  <c r="I74" i="1"/>
  <c r="F76" i="1"/>
  <c r="G76" i="1"/>
  <c r="H76" i="1"/>
  <c r="I76" i="1"/>
  <c r="E76" i="1"/>
  <c r="D76" i="1" s="1"/>
  <c r="E12" i="1"/>
  <c r="E13" i="1"/>
  <c r="D13" i="1" s="1"/>
  <c r="E14" i="1"/>
  <c r="D14" i="1" s="1"/>
  <c r="E15" i="1"/>
  <c r="D15" i="1"/>
  <c r="E16" i="1"/>
  <c r="E17" i="1"/>
  <c r="D17" i="1" s="1"/>
  <c r="E18" i="1"/>
  <c r="E19" i="1"/>
  <c r="D19" i="1" s="1"/>
  <c r="E25" i="1"/>
  <c r="E27" i="1"/>
  <c r="D27" i="1" s="1"/>
  <c r="E28" i="1"/>
  <c r="D28" i="1" s="1"/>
  <c r="E29" i="1"/>
  <c r="D29" i="1"/>
  <c r="E30" i="1"/>
  <c r="E31" i="1"/>
  <c r="D31" i="1" s="1"/>
  <c r="E32" i="1"/>
  <c r="E33" i="1"/>
  <c r="D33" i="1" s="1"/>
  <c r="E37" i="1"/>
  <c r="E38" i="1"/>
  <c r="D38" i="1" s="1"/>
  <c r="E39" i="1"/>
  <c r="D39" i="1" s="1"/>
  <c r="E40" i="1"/>
  <c r="D40" i="1"/>
  <c r="E41" i="1"/>
  <c r="E42" i="1"/>
  <c r="D42" i="1" s="1"/>
  <c r="E43" i="1"/>
  <c r="E44" i="1"/>
  <c r="D44" i="1" s="1"/>
  <c r="E45" i="1"/>
  <c r="E47" i="1"/>
  <c r="D47" i="1" s="1"/>
  <c r="E49" i="1"/>
  <c r="D49" i="1" s="1"/>
  <c r="E50" i="1"/>
  <c r="D50" i="1"/>
  <c r="E52" i="1"/>
  <c r="E56" i="1"/>
  <c r="D56" i="1" s="1"/>
  <c r="E57" i="1"/>
  <c r="E58" i="1"/>
  <c r="D58" i="1" s="1"/>
  <c r="E59" i="1"/>
  <c r="E60" i="1"/>
  <c r="D60" i="1" s="1"/>
  <c r="E62" i="1"/>
  <c r="D62" i="1" s="1"/>
  <c r="E64" i="1"/>
  <c r="D64" i="1"/>
  <c r="E65" i="1"/>
  <c r="E67" i="1"/>
  <c r="D67" i="1" s="1"/>
  <c r="E68" i="1"/>
  <c r="E69" i="1"/>
  <c r="D69" i="1" s="1"/>
  <c r="E71" i="1"/>
  <c r="E72" i="1"/>
  <c r="D72" i="1" s="1"/>
  <c r="E73" i="1"/>
  <c r="D73" i="1" s="1"/>
  <c r="E75" i="1"/>
  <c r="D75" i="1"/>
  <c r="E77" i="1"/>
  <c r="D12" i="1"/>
  <c r="D16" i="1"/>
  <c r="D18" i="1"/>
  <c r="D25" i="1"/>
  <c r="D30" i="1"/>
  <c r="D32" i="1"/>
  <c r="D37" i="1"/>
  <c r="D41" i="1"/>
  <c r="D43" i="1"/>
  <c r="D45" i="1"/>
  <c r="D52" i="1"/>
  <c r="D57" i="1"/>
  <c r="D59" i="1"/>
  <c r="D65" i="1"/>
  <c r="D68" i="1"/>
  <c r="D71" i="1"/>
  <c r="D77" i="1"/>
  <c r="J11" i="1"/>
  <c r="J61" i="1"/>
  <c r="E63" i="1"/>
  <c r="D63" i="1"/>
  <c r="G78" i="1" l="1"/>
  <c r="E61" i="1"/>
  <c r="D61" i="1" s="1"/>
  <c r="D78" i="1" s="1"/>
  <c r="H78" i="1"/>
  <c r="I78" i="1"/>
  <c r="D36" i="1"/>
  <c r="E78" i="1"/>
</calcChain>
</file>

<file path=xl/sharedStrings.xml><?xml version="1.0" encoding="utf-8"?>
<sst xmlns="http://schemas.openxmlformats.org/spreadsheetml/2006/main" count="157" uniqueCount="90">
  <si>
    <t>Dział</t>
  </si>
  <si>
    <t>Rozdz.</t>
  </si>
  <si>
    <t>Nazwa zadania inwestycyjnego i okres realizacji (w latach)</t>
  </si>
  <si>
    <t>Łączne nakłady finansowe</t>
  </si>
  <si>
    <t>Planowane nakłady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</si>
  <si>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</si>
  <si>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</si>
  <si>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</si>
  <si>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</si>
  <si>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</si>
  <si>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</si>
  <si>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</t>
  </si>
  <si>
    <t>Transport i łączność - drogi gminne</t>
  </si>
  <si>
    <t>Gospodarka mieszkaniowa</t>
  </si>
  <si>
    <t>Administracja Publiczna</t>
  </si>
  <si>
    <t>Bezpieczeństwo Publiczne i Ochrona Przeciwpożarowa</t>
  </si>
  <si>
    <t>Oświata i wychowanie</t>
  </si>
  <si>
    <t>Urząd Gminy</t>
  </si>
  <si>
    <t>Gospodarka Komunalna i Ochrona Środowiska</t>
  </si>
  <si>
    <t>OGÓŁEM</t>
  </si>
  <si>
    <t>Jednostka org. realizująca zadanie lub koordynująca program</t>
  </si>
  <si>
    <t>Plany zagospodarowania przestrzennego</t>
  </si>
  <si>
    <t>Zmiana studium uwarunkowań i KZP</t>
  </si>
  <si>
    <t>Modernizacja SP Runowo</t>
  </si>
  <si>
    <t>Doposażenie Pracowni komputerowych</t>
  </si>
  <si>
    <t>Kultura fizyczna</t>
  </si>
  <si>
    <t>O1010</t>
  </si>
  <si>
    <t>Zakup pojemników na odpady segregowane</t>
  </si>
  <si>
    <t>Modernizacja  budynku komunalnego Zaręby 4</t>
  </si>
  <si>
    <t>Modernizacja  budynku komunalnego Runowo 24</t>
  </si>
  <si>
    <t>Modernizacja  budynku komunalnego Runowo 41</t>
  </si>
  <si>
    <t>Modernizacja  budynku komunalnego Rogoż 19</t>
  </si>
  <si>
    <t>Modernizacja budynku Urzędu Gminy</t>
  </si>
  <si>
    <t>Usuwanie eternitu</t>
  </si>
  <si>
    <t>Zakup samochodu</t>
  </si>
  <si>
    <t xml:space="preserve">Utwardzenie podłoża  pod pojemniki na odpady </t>
  </si>
  <si>
    <t>Dofinansowanie budowy urządzeń wodociągowo-kanalizacyjnych realizow. przez osoby fizyczne i prawne</t>
  </si>
  <si>
    <t>Rady Gminy Lidzbark Warmiński</t>
  </si>
  <si>
    <t xml:space="preserve">Modernizacja oczyszczalni w Rogóżu </t>
  </si>
  <si>
    <t>Budowa kanalizacja Redy osada</t>
  </si>
  <si>
    <t xml:space="preserve">Rozbudowa sieci wodno-kanalizacyjnej Kraszewo </t>
  </si>
  <si>
    <t>Rozbudowa sieci wodociągowej Nowa Wieś Wielka</t>
  </si>
  <si>
    <t>Zakup nieruchomości w miejscowości Blanki</t>
  </si>
  <si>
    <t>O1095</t>
  </si>
  <si>
    <t>Modernizacja, remont drogi publicznej 117021N Wielochowo-Koniewo</t>
  </si>
  <si>
    <t>Modernizacja, remont drogi publicznej 117002N Kłusity kolonia Babiak</t>
  </si>
  <si>
    <t xml:space="preserve">Modernizacja, remont drogi publicznej 117031 N do miejsc. Redy osada </t>
  </si>
  <si>
    <t>Program do obsługi ewidencji dróg gminnych (etap I)</t>
  </si>
  <si>
    <t>Zakup pieca c.o.</t>
  </si>
  <si>
    <t>Zmiana planów Kłębowo-Markajmy-Suryty</t>
  </si>
  <si>
    <t>Modernizacja SP Kraszewo</t>
  </si>
  <si>
    <t>Modernizacja Zespołu Szkół w Rogóżu</t>
  </si>
  <si>
    <t>Opracowanie dokumentacji budowlanych (place zabaw, siłownie zewnętrzne, modernizacja boisk)</t>
  </si>
  <si>
    <t>Kultura i ochrona dziedzictwa narodowego</t>
  </si>
  <si>
    <t>Rozbudowa kanalizacji Rogóż</t>
  </si>
  <si>
    <t>Modernizacja  budynku komunalnego Kraszewo 33</t>
  </si>
  <si>
    <t>Modernizacja  budynku komunalnego Babiak 13</t>
  </si>
  <si>
    <t>Modernizacja  budynku komunalnego Stabunity 1/3</t>
  </si>
  <si>
    <t>Modernizacja budynku komunalnego Jarandowo 1</t>
  </si>
  <si>
    <t>Modernizacja  budynku komunalnego Sarnowo 9</t>
  </si>
  <si>
    <t>System monitoringu (kamery, rejestrator, osprzęt)</t>
  </si>
  <si>
    <t>Modernizacja strażnicy Runowo</t>
  </si>
  <si>
    <t>Wykonanie oświetlenia solarnego</t>
  </si>
  <si>
    <t>Modernizacja świetlicy Kochanówka (dokumentacja)</t>
  </si>
  <si>
    <t>WYDATKI  INWESTYCYJNE  NA  2016 R.</t>
  </si>
  <si>
    <t>rok budżetowy 2016 (6+7+8+9)</t>
  </si>
  <si>
    <t>Remont SUW w Babiaku, Runowie, Kraszewie, Morawie</t>
  </si>
  <si>
    <t>Budowa kanalizacji w miejsc. Markajmy</t>
  </si>
  <si>
    <t>Zakup urządzenia UTM</t>
  </si>
  <si>
    <t xml:space="preserve">Zakup sprzętu komputerowego </t>
  </si>
  <si>
    <t>Modernizacja odcinka drogi wewnętrznej dz. Nr 33/1 Medyny</t>
  </si>
  <si>
    <t>Zakup wiat przystankowych</t>
  </si>
  <si>
    <t>Zakup znaków drogowych</t>
  </si>
  <si>
    <t>Modernizacja, remont przystanków</t>
  </si>
  <si>
    <t>Zakup samochodu z PFRON</t>
  </si>
  <si>
    <t>Opracowanie dokumentacji "Przebudowa odcinka drogi gminnej 117016N w m.Pilnik"</t>
  </si>
  <si>
    <t xml:space="preserve">Plan zagospodarowania strefy A uzdrowiska </t>
  </si>
  <si>
    <t>01010</t>
  </si>
  <si>
    <t>Modernizacja kanalizacji w m. Rogóż (dokumentacja)</t>
  </si>
  <si>
    <t>Modernizacja kanalizacji w m. Kraszewo (dokumentacja)</t>
  </si>
  <si>
    <t>Modernizacja wodociagu w m. Nowa Wieś Wielka (dokumentacja)</t>
  </si>
  <si>
    <t>Modernizacja kanalizacji w m. Redy Osada (dokumentacja)</t>
  </si>
  <si>
    <t>Rozbudowa wodociągu Markajmy (dokumentacja)</t>
  </si>
  <si>
    <t>Wykup lokalu mieszkalnego w m. Kochanówka 17</t>
  </si>
  <si>
    <t>Modernizacja odcinka drogi wewnętrznej dz. Nr 82/6  w m. Sarnowo</t>
  </si>
  <si>
    <t xml:space="preserve">Modernizacja oświetlenia zewnętrznego w Zespole Szkół w Rogóżu </t>
  </si>
  <si>
    <t>Modernizacja budynku komunlanego Stryjkowo 11</t>
  </si>
  <si>
    <t>Załącznik Nr 2</t>
  </si>
  <si>
    <t xml:space="preserve">do Uchwały   Nr XI/95/2016 </t>
  </si>
  <si>
    <t>z dnia 27 stycznia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</si>
</sst>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9" formatCode="_-* #,##0\ _z_ł_-;\-* #,##0\ _z_ł_-;_-* &quot;-&quot;??\ _z_ł_-;_-@_-"/>
    <numFmt numFmtId="170" formatCode="#,##0_ ;\-#,##0\ "/>
  </numFmts>
  <fonts count="17" x14ac:knownFonts="1">
    <font>
      <sz val="10"/>
      <name val="Arial CE"/>
      <charset val="238"/>
    </font>
    <font>
      <sz val="10"/>
      <name val="Arial CE"/>
      <charset val="238"/>
    </font>
    <font>
      <b/>
      <u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1"/>
      <name val="Arial CE"/>
      <family val="2"/>
      <charset val="238"/>
    </font>
    <font>
      <b/>
      <sz val="11"/>
      <name val="Times New Roman CE"/>
      <family val="1"/>
      <charset val="238"/>
    </font>
    <font>
      <b/>
      <sz val="11"/>
      <color indexed="8"/>
      <name val="Times New Roman CE"/>
      <charset val="238"/>
    </font>
    <font>
      <sz val="11"/>
      <color indexed="8"/>
      <name val="Times New Roman CE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 CE"/>
      <charset val="238"/>
    </font>
    <font>
      <b/>
      <sz val="11"/>
      <color indexed="8"/>
      <name val="Times New Roman CE"/>
      <family val="1"/>
      <charset val="238"/>
    </font>
    <font>
      <b/>
      <sz val="11"/>
      <color indexed="8"/>
      <name val="Times New Roman"/>
      <family val="1"/>
      <charset val="238"/>
    </font>
    <font>
      <sz val="11"/>
      <name val="Times New Roman CE"/>
      <charset val="238"/>
    </font>
    <font>
      <b/>
      <u/>
      <sz val="11"/>
      <name val="Times New Roman CE"/>
      <charset val="238"/>
    </font>
    <font>
      <b/>
      <sz val="11"/>
      <name val="Times New Roman CE"/>
      <charset val="238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horizontal="center" vertic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43" fontId="5" fillId="0" borderId="35" xfId="1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43" fontId="5" fillId="0" borderId="36" xfId="1" applyFont="1" applyFill="1" applyBorder="1" applyAlignment="1">
      <alignment horizontal="center" vertical="center" wrapText="1"/>
    </xf>
    <xf numFmtId="43" fontId="5" fillId="0" borderId="31" xfId="1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43" fontId="5" fillId="0" borderId="37" xfId="1" applyFont="1" applyFill="1" applyBorder="1" applyAlignment="1">
      <alignment horizontal="center" vertical="center" wrapText="1"/>
    </xf>
    <xf numFmtId="43" fontId="5" fillId="0" borderId="32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1" applyNumberFormat="1" applyFont="1" applyFill="1" applyBorder="1" applyAlignment="1">
      <alignment horizontal="center" vertical="center" wrapText="1"/>
    </xf>
    <xf numFmtId="0" fontId="5" fillId="0" borderId="10" xfId="1" applyNumberFormat="1" applyFont="1" applyFill="1" applyBorder="1" applyAlignment="1">
      <alignment horizontal="center" wrapText="1"/>
    </xf>
    <xf numFmtId="0" fontId="5" fillId="0" borderId="19" xfId="1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43" fontId="6" fillId="0" borderId="4" xfId="1" applyFont="1" applyBorder="1" applyAlignment="1">
      <alignment horizontal="center" vertical="center"/>
    </xf>
    <xf numFmtId="43" fontId="6" fillId="0" borderId="4" xfId="1" applyFont="1" applyBorder="1" applyAlignment="1">
      <alignment horizontal="right" vertical="center"/>
    </xf>
    <xf numFmtId="43" fontId="6" fillId="0" borderId="5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justify" vertical="center" wrapText="1"/>
    </xf>
    <xf numFmtId="43" fontId="7" fillId="0" borderId="2" xfId="1" applyFont="1" applyBorder="1" applyAlignment="1">
      <alignment horizontal="center" vertical="center"/>
    </xf>
    <xf numFmtId="43" fontId="8" fillId="2" borderId="2" xfId="1" applyFont="1" applyFill="1" applyBorder="1" applyAlignment="1" applyProtection="1">
      <alignment horizontal="right" vertical="center"/>
    </xf>
    <xf numFmtId="170" fontId="7" fillId="0" borderId="2" xfId="1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70" fontId="7" fillId="0" borderId="0" xfId="0" applyNumberFormat="1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justify" vertical="center" wrapText="1"/>
    </xf>
    <xf numFmtId="43" fontId="7" fillId="0" borderId="6" xfId="1" applyFont="1" applyBorder="1" applyAlignment="1">
      <alignment horizontal="center" vertical="center"/>
    </xf>
    <xf numFmtId="43" fontId="8" fillId="2" borderId="6" xfId="1" applyFont="1" applyFill="1" applyBorder="1" applyAlignment="1" applyProtection="1">
      <alignment horizontal="right" vertical="center"/>
    </xf>
    <xf numFmtId="170" fontId="7" fillId="0" borderId="6" xfId="1" applyNumberFormat="1" applyFont="1" applyBorder="1" applyAlignment="1">
      <alignment horizontal="right" vertical="center"/>
    </xf>
    <xf numFmtId="4" fontId="7" fillId="0" borderId="8" xfId="0" applyNumberFormat="1" applyFont="1" applyBorder="1" applyAlignment="1">
      <alignment horizontal="center" vertical="center"/>
    </xf>
    <xf numFmtId="43" fontId="7" fillId="0" borderId="6" xfId="1" applyFont="1" applyBorder="1" applyAlignment="1">
      <alignment horizontal="right" vertical="center"/>
    </xf>
    <xf numFmtId="43" fontId="9" fillId="2" borderId="6" xfId="1" applyFont="1" applyFill="1" applyBorder="1" applyAlignment="1" applyProtection="1">
      <alignment horizontal="right" vertical="center"/>
    </xf>
    <xf numFmtId="0" fontId="9" fillId="0" borderId="6" xfId="0" applyFont="1" applyBorder="1" applyAlignment="1">
      <alignment horizontal="justify" vertical="center" wrapText="1"/>
    </xf>
    <xf numFmtId="49" fontId="7" fillId="0" borderId="2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43" fontId="8" fillId="2" borderId="25" xfId="1" applyFont="1" applyFill="1" applyBorder="1" applyAlignment="1" applyProtection="1">
      <alignment horizontal="center"/>
    </xf>
    <xf numFmtId="43" fontId="8" fillId="2" borderId="25" xfId="1" applyFont="1" applyFill="1" applyBorder="1" applyAlignment="1" applyProtection="1">
      <alignment horizontal="center" vertical="center"/>
    </xf>
    <xf numFmtId="0" fontId="9" fillId="0" borderId="17" xfId="0" applyFont="1" applyBorder="1" applyAlignment="1">
      <alignment horizontal="justify" vertical="center" wrapText="1"/>
    </xf>
    <xf numFmtId="43" fontId="9" fillId="2" borderId="26" xfId="1" applyFont="1" applyFill="1" applyBorder="1" applyAlignment="1" applyProtection="1">
      <alignment horizontal="center"/>
    </xf>
    <xf numFmtId="0" fontId="7" fillId="0" borderId="20" xfId="0" applyFont="1" applyBorder="1" applyAlignment="1">
      <alignment horizontal="center" vertical="center"/>
    </xf>
    <xf numFmtId="0" fontId="8" fillId="2" borderId="2" xfId="0" applyNumberFormat="1" applyFont="1" applyFill="1" applyBorder="1" applyAlignment="1" applyProtection="1">
      <alignment horizontal="left" vertical="center" wrapText="1"/>
    </xf>
    <xf numFmtId="43" fontId="9" fillId="2" borderId="0" xfId="1" applyFont="1" applyFill="1" applyBorder="1" applyAlignment="1" applyProtection="1">
      <alignment horizontal="center"/>
    </xf>
    <xf numFmtId="43" fontId="7" fillId="0" borderId="12" xfId="1" applyFont="1" applyBorder="1" applyAlignment="1">
      <alignment horizontal="center" vertical="center"/>
    </xf>
    <xf numFmtId="170" fontId="7" fillId="0" borderId="12" xfId="1" applyNumberFormat="1" applyFont="1" applyBorder="1" applyAlignment="1">
      <alignment horizontal="right" vertical="center"/>
    </xf>
    <xf numFmtId="4" fontId="7" fillId="0" borderId="21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justify" vertical="center" wrapText="1"/>
    </xf>
    <xf numFmtId="43" fontId="7" fillId="0" borderId="13" xfId="1" applyFont="1" applyBorder="1" applyAlignment="1">
      <alignment horizontal="center" vertical="center"/>
    </xf>
    <xf numFmtId="170" fontId="7" fillId="0" borderId="13" xfId="1" applyNumberFormat="1" applyFont="1" applyBorder="1" applyAlignment="1">
      <alignment horizontal="right" vertical="center"/>
    </xf>
    <xf numFmtId="4" fontId="7" fillId="0" borderId="15" xfId="0" applyNumberFormat="1" applyFont="1" applyBorder="1" applyAlignment="1">
      <alignment horizontal="center" vertical="center"/>
    </xf>
    <xf numFmtId="43" fontId="6" fillId="0" borderId="4" xfId="1" applyFont="1" applyBorder="1" applyAlignment="1">
      <alignment horizontal="center"/>
    </xf>
    <xf numFmtId="3" fontId="6" fillId="0" borderId="4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3" fontId="7" fillId="0" borderId="2" xfId="1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2" borderId="6" xfId="0" applyNumberFormat="1" applyFont="1" applyFill="1" applyBorder="1" applyAlignment="1" applyProtection="1">
      <alignment horizontal="left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43" fontId="10" fillId="0" borderId="6" xfId="1" applyFont="1" applyBorder="1" applyAlignment="1">
      <alignment horizontal="center" vertical="center" wrapText="1"/>
    </xf>
    <xf numFmtId="43" fontId="10" fillId="0" borderId="6" xfId="1" applyFont="1" applyBorder="1" applyAlignment="1">
      <alignment horizontal="right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8" fillId="2" borderId="13" xfId="0" applyNumberFormat="1" applyFont="1" applyFill="1" applyBorder="1" applyAlignment="1" applyProtection="1">
      <alignment horizontal="left" vertical="center" wrapText="1"/>
    </xf>
    <xf numFmtId="43" fontId="10" fillId="0" borderId="13" xfId="1" applyFont="1" applyBorder="1" applyAlignment="1">
      <alignment horizontal="center" vertical="center" wrapText="1"/>
    </xf>
    <xf numFmtId="0" fontId="8" fillId="2" borderId="14" xfId="0" applyNumberFormat="1" applyFont="1" applyFill="1" applyBorder="1" applyAlignment="1" applyProtection="1">
      <alignment horizontal="left" vertical="center" wrapText="1"/>
    </xf>
    <xf numFmtId="43" fontId="8" fillId="2" borderId="27" xfId="1" applyFont="1" applyFill="1" applyBorder="1" applyAlignment="1" applyProtection="1">
      <alignment horizontal="center" vertical="center"/>
    </xf>
    <xf numFmtId="3" fontId="10" fillId="0" borderId="12" xfId="0" applyNumberFormat="1" applyFont="1" applyBorder="1" applyAlignment="1">
      <alignment horizontal="center" vertical="center" wrapText="1"/>
    </xf>
    <xf numFmtId="43" fontId="6" fillId="0" borderId="4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170" fontId="3" fillId="0" borderId="2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170" fontId="3" fillId="0" borderId="6" xfId="1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3" fontId="8" fillId="2" borderId="13" xfId="1" applyFont="1" applyFill="1" applyBorder="1" applyAlignment="1" applyProtection="1">
      <alignment horizontal="center"/>
    </xf>
    <xf numFmtId="3" fontId="10" fillId="0" borderId="1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2" fillId="2" borderId="4" xfId="0" applyNumberFormat="1" applyFont="1" applyFill="1" applyBorder="1" applyAlignment="1" applyProtection="1">
      <alignment horizontal="center" vertical="center" wrapText="1"/>
    </xf>
    <xf numFmtId="0" fontId="12" fillId="2" borderId="4" xfId="0" applyNumberFormat="1" applyFont="1" applyFill="1" applyBorder="1" applyAlignment="1" applyProtection="1">
      <alignment horizontal="left" vertical="center" wrapText="1"/>
    </xf>
    <xf numFmtId="43" fontId="11" fillId="0" borderId="4" xfId="1" applyFont="1" applyBorder="1" applyAlignment="1">
      <alignment horizontal="center" vertical="center"/>
    </xf>
    <xf numFmtId="43" fontId="11" fillId="0" borderId="4" xfId="1" applyFont="1" applyBorder="1" applyAlignment="1">
      <alignment horizontal="center"/>
    </xf>
    <xf numFmtId="3" fontId="11" fillId="0" borderId="4" xfId="0" applyNumberFormat="1" applyFont="1" applyBorder="1" applyAlignment="1">
      <alignment horizontal="center" vertical="center" wrapText="1"/>
    </xf>
    <xf numFmtId="43" fontId="11" fillId="0" borderId="4" xfId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/>
    </xf>
    <xf numFmtId="43" fontId="8" fillId="2" borderId="2" xfId="1" applyFont="1" applyFill="1" applyBorder="1" applyAlignment="1" applyProtection="1">
      <alignment horizontal="center"/>
    </xf>
    <xf numFmtId="3" fontId="10" fillId="0" borderId="2" xfId="0" applyNumberFormat="1" applyFont="1" applyBorder="1" applyAlignment="1">
      <alignment horizontal="center" vertical="center" wrapText="1"/>
    </xf>
    <xf numFmtId="43" fontId="10" fillId="0" borderId="2" xfId="1" applyFont="1" applyBorder="1" applyAlignment="1">
      <alignment horizontal="center" vertical="center" wrapText="1"/>
    </xf>
    <xf numFmtId="43" fontId="8" fillId="2" borderId="6" xfId="1" applyFont="1" applyFill="1" applyBorder="1" applyAlignment="1" applyProtection="1">
      <alignment horizontal="center"/>
    </xf>
    <xf numFmtId="3" fontId="7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3" fontId="7" fillId="0" borderId="6" xfId="0" applyNumberFormat="1" applyFont="1" applyBorder="1" applyAlignment="1">
      <alignment horizontal="center" vertical="center" wrapText="1"/>
    </xf>
    <xf numFmtId="43" fontId="7" fillId="0" borderId="13" xfId="1" applyFont="1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8" fillId="2" borderId="12" xfId="0" applyNumberFormat="1" applyFont="1" applyFill="1" applyBorder="1" applyAlignment="1" applyProtection="1">
      <alignment horizontal="left" vertical="center" wrapText="1"/>
    </xf>
    <xf numFmtId="43" fontId="10" fillId="0" borderId="12" xfId="1" applyFont="1" applyBorder="1" applyAlignment="1">
      <alignment horizontal="center"/>
    </xf>
    <xf numFmtId="43" fontId="10" fillId="0" borderId="12" xfId="1" applyFont="1" applyBorder="1" applyAlignment="1">
      <alignment horizontal="center" vertical="center" wrapText="1"/>
    </xf>
    <xf numFmtId="43" fontId="6" fillId="0" borderId="4" xfId="1" applyFont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43" fontId="8" fillId="0" borderId="2" xfId="1" applyFont="1" applyBorder="1" applyAlignment="1">
      <alignment horizontal="right"/>
    </xf>
    <xf numFmtId="0" fontId="8" fillId="2" borderId="6" xfId="0" applyFont="1" applyFill="1" applyBorder="1" applyAlignment="1">
      <alignment wrapText="1"/>
    </xf>
    <xf numFmtId="43" fontId="8" fillId="0" borderId="6" xfId="1" applyFont="1" applyBorder="1" applyAlignment="1">
      <alignment horizontal="right"/>
    </xf>
    <xf numFmtId="43" fontId="8" fillId="0" borderId="6" xfId="1" applyFont="1" applyBorder="1" applyAlignment="1">
      <alignment horizontal="center" vertical="center"/>
    </xf>
    <xf numFmtId="43" fontId="7" fillId="0" borderId="6" xfId="1" applyFont="1" applyBorder="1" applyAlignment="1">
      <alignment horizontal="center"/>
    </xf>
    <xf numFmtId="43" fontId="7" fillId="0" borderId="13" xfId="1" applyFont="1" applyBorder="1" applyAlignment="1">
      <alignment horizontal="right"/>
    </xf>
    <xf numFmtId="43" fontId="10" fillId="0" borderId="2" xfId="1" applyFont="1" applyBorder="1" applyAlignment="1">
      <alignment horizontal="center"/>
    </xf>
    <xf numFmtId="0" fontId="9" fillId="2" borderId="6" xfId="0" applyNumberFormat="1" applyFont="1" applyFill="1" applyBorder="1" applyAlignment="1" applyProtection="1">
      <alignment horizontal="left" vertical="center" wrapText="1"/>
    </xf>
    <xf numFmtId="43" fontId="10" fillId="0" borderId="6" xfId="1" applyFont="1" applyBorder="1" applyAlignment="1">
      <alignment horizontal="center"/>
    </xf>
    <xf numFmtId="0" fontId="9" fillId="2" borderId="13" xfId="0" applyNumberFormat="1" applyFont="1" applyFill="1" applyBorder="1" applyAlignment="1" applyProtection="1">
      <alignment horizontal="left" vertical="center" wrapText="1"/>
    </xf>
    <xf numFmtId="43" fontId="10" fillId="0" borderId="13" xfId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3" fontId="8" fillId="2" borderId="12" xfId="1" applyFont="1" applyFill="1" applyBorder="1" applyAlignment="1" applyProtection="1">
      <alignment horizontal="center" vertical="center"/>
    </xf>
    <xf numFmtId="169" fontId="7" fillId="0" borderId="12" xfId="1" applyNumberFormat="1" applyFont="1" applyBorder="1" applyAlignment="1">
      <alignment horizontal="center" vertical="center" wrapText="1"/>
    </xf>
    <xf numFmtId="43" fontId="7" fillId="0" borderId="12" xfId="1" applyFont="1" applyBorder="1" applyAlignment="1">
      <alignment horizontal="center" vertical="center" wrapText="1"/>
    </xf>
    <xf numFmtId="43" fontId="8" fillId="2" borderId="2" xfId="1" applyFont="1" applyFill="1" applyBorder="1" applyAlignment="1" applyProtection="1">
      <alignment horizontal="center" vertical="center"/>
    </xf>
    <xf numFmtId="169" fontId="7" fillId="0" borderId="2" xfId="1" applyNumberFormat="1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 wrapText="1"/>
    </xf>
    <xf numFmtId="0" fontId="14" fillId="3" borderId="45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43" fontId="14" fillId="3" borderId="23" xfId="1" applyFont="1" applyFill="1" applyBorder="1" applyAlignment="1">
      <alignment horizontal="center" vertical="center"/>
    </xf>
    <xf numFmtId="4" fontId="2" fillId="3" borderId="24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9" fillId="0" borderId="0" xfId="0" applyFont="1" applyAlignment="1">
      <alignment horizontal="justify" wrapText="1"/>
    </xf>
    <xf numFmtId="0" fontId="16" fillId="0" borderId="0" xfId="0" applyFont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"/>
  <sheetViews>
    <sheetView tabSelected="1" zoomScale="90" zoomScaleNormal="90" workbookViewId="0">
      <pane ySplit="10" topLeftCell="A11" activePane="bottomLeft" state="frozen"/>
      <selection pane="bottomLeft" activeCell="L9" sqref="L9"/>
    </sheetView>
  </sheetViews>
  <sheetFormatPr defaultRowHeight="34.5" customHeight="1" x14ac:dyDescent="0.25"/>
  <cols>
    <col min="1" max="1" width="5.7109375" style="1" bestFit="1" customWidth="1"/>
    <col min="2" max="2" width="7.140625" style="1" bestFit="1" customWidth="1"/>
    <col min="3" max="3" width="90.7109375" style="3" customWidth="1"/>
    <col min="4" max="5" width="16.5703125" style="4" bestFit="1" customWidth="1"/>
    <col min="6" max="6" width="16.5703125" style="5" bestFit="1" customWidth="1"/>
    <col min="7" max="7" width="18" style="6" bestFit="1" customWidth="1"/>
    <col min="8" max="8" width="30.7109375" style="4" bestFit="1" customWidth="1"/>
    <col min="9" max="9" width="30.140625" style="6" bestFit="1" customWidth="1"/>
    <col min="10" max="10" width="18.42578125" style="1" customWidth="1"/>
    <col min="11" max="11" width="9.140625" style="1"/>
    <col min="12" max="12" width="12.7109375" style="1" bestFit="1" customWidth="1"/>
    <col min="13" max="16384" width="9.140625" style="1"/>
  </cols>
  <sheetData>
    <row r="1" spans="1:13" ht="15" x14ac:dyDescent="0.2">
      <c r="C1" s="1"/>
      <c r="D1" s="1"/>
      <c r="E1" s="1"/>
      <c r="F1" s="1"/>
      <c r="G1" s="1"/>
      <c r="H1" s="2" t="s">
        <v>87</v>
      </c>
      <c r="I1" s="2"/>
      <c r="J1" s="2"/>
    </row>
    <row r="2" spans="1:13" ht="15" x14ac:dyDescent="0.25">
      <c r="H2" s="2" t="s">
        <v>88</v>
      </c>
      <c r="I2" s="2"/>
      <c r="J2" s="2"/>
    </row>
    <row r="3" spans="1:13" ht="15" x14ac:dyDescent="0.25">
      <c r="H3" s="2" t="s">
        <v>37</v>
      </c>
      <c r="I3" s="2"/>
      <c r="J3" s="2"/>
    </row>
    <row r="4" spans="1:13" ht="15" x14ac:dyDescent="0.25">
      <c r="H4" s="2" t="s">
        <v>89</v>
      </c>
      <c r="I4" s="2"/>
      <c r="J4" s="2"/>
    </row>
    <row r="5" spans="1:13" ht="15" x14ac:dyDescent="0.2">
      <c r="A5" s="157" t="s">
        <v>64</v>
      </c>
      <c r="B5" s="157"/>
      <c r="C5" s="157"/>
      <c r="D5" s="157"/>
      <c r="E5" s="157"/>
      <c r="F5" s="157"/>
      <c r="G5" s="157"/>
      <c r="H5" s="157"/>
      <c r="I5" s="157"/>
      <c r="J5" s="157"/>
    </row>
    <row r="6" spans="1:13" ht="15.75" thickBot="1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3" ht="16.5" thickTop="1" thickBot="1" x14ac:dyDescent="0.25">
      <c r="A7" s="8" t="s">
        <v>0</v>
      </c>
      <c r="B7" s="9" t="s">
        <v>1</v>
      </c>
      <c r="C7" s="9" t="s">
        <v>2</v>
      </c>
      <c r="D7" s="10" t="s">
        <v>3</v>
      </c>
      <c r="E7" s="11" t="s">
        <v>4</v>
      </c>
      <c r="F7" s="12"/>
      <c r="G7" s="12"/>
      <c r="H7" s="12"/>
      <c r="I7" s="12"/>
      <c r="J7" s="13" t="s">
        <v>20</v>
      </c>
    </row>
    <row r="8" spans="1:13" ht="15.75" thickBot="1" x14ac:dyDescent="0.25">
      <c r="A8" s="14"/>
      <c r="B8" s="15"/>
      <c r="C8" s="15"/>
      <c r="D8" s="16"/>
      <c r="E8" s="17" t="s">
        <v>65</v>
      </c>
      <c r="F8" s="18" t="s">
        <v>5</v>
      </c>
      <c r="G8" s="19"/>
      <c r="H8" s="20"/>
      <c r="I8" s="20"/>
      <c r="J8" s="21"/>
    </row>
    <row r="9" spans="1:13" ht="29.25" thickBot="1" x14ac:dyDescent="0.25">
      <c r="A9" s="22"/>
      <c r="B9" s="23"/>
      <c r="C9" s="23"/>
      <c r="D9" s="24"/>
      <c r="E9" s="25"/>
      <c r="F9" s="27" t="s">
        <v>6</v>
      </c>
      <c r="G9" s="26" t="s">
        <v>7</v>
      </c>
      <c r="H9" s="27" t="s">
        <v>8</v>
      </c>
      <c r="I9" s="26" t="s">
        <v>9</v>
      </c>
      <c r="J9" s="28"/>
    </row>
    <row r="10" spans="1:13" ht="16.5" thickTop="1" thickBot="1" x14ac:dyDescent="0.25">
      <c r="A10" s="29">
        <v>1</v>
      </c>
      <c r="B10" s="30">
        <v>2</v>
      </c>
      <c r="C10" s="30">
        <v>3</v>
      </c>
      <c r="D10" s="31">
        <v>4</v>
      </c>
      <c r="E10" s="31">
        <v>5</v>
      </c>
      <c r="F10" s="32">
        <v>6</v>
      </c>
      <c r="G10" s="31">
        <v>7</v>
      </c>
      <c r="H10" s="31">
        <v>8</v>
      </c>
      <c r="I10" s="31">
        <v>9</v>
      </c>
      <c r="J10" s="33">
        <v>10</v>
      </c>
    </row>
    <row r="11" spans="1:13" s="40" customFormat="1" ht="15" thickBot="1" x14ac:dyDescent="0.25">
      <c r="A11" s="34" t="s">
        <v>10</v>
      </c>
      <c r="B11" s="35"/>
      <c r="C11" s="36" t="s">
        <v>11</v>
      </c>
      <c r="D11" s="37">
        <f>E11</f>
        <v>2520000</v>
      </c>
      <c r="E11" s="37">
        <f>F11+G11+H11+I11</f>
        <v>2520000</v>
      </c>
      <c r="F11" s="37">
        <f>SUM(F12:F25)</f>
        <v>1080000</v>
      </c>
      <c r="G11" s="37">
        <v>0</v>
      </c>
      <c r="H11" s="37">
        <f>SUM(H12:H25)</f>
        <v>0</v>
      </c>
      <c r="I11" s="38">
        <f>SUM(I12:I25)</f>
        <v>1440000</v>
      </c>
      <c r="J11" s="39">
        <f>SUM(J12:J25)</f>
        <v>0</v>
      </c>
    </row>
    <row r="12" spans="1:13" s="48" customFormat="1" ht="18" customHeight="1" x14ac:dyDescent="0.2">
      <c r="A12" s="41"/>
      <c r="B12" s="42" t="s">
        <v>26</v>
      </c>
      <c r="C12" s="43" t="s">
        <v>36</v>
      </c>
      <c r="D12" s="44">
        <f t="shared" ref="D12:D77" si="0">E12</f>
        <v>15000</v>
      </c>
      <c r="E12" s="44">
        <f t="shared" ref="E12:E77" si="1">F12+G12+H12+I12</f>
        <v>15000</v>
      </c>
      <c r="F12" s="45">
        <v>15000</v>
      </c>
      <c r="G12" s="44"/>
      <c r="H12" s="44"/>
      <c r="I12" s="46"/>
      <c r="J12" s="47" t="s">
        <v>17</v>
      </c>
      <c r="M12" s="49"/>
    </row>
    <row r="13" spans="1:13" s="48" customFormat="1" ht="15" x14ac:dyDescent="0.2">
      <c r="A13" s="50"/>
      <c r="B13" s="51" t="s">
        <v>26</v>
      </c>
      <c r="C13" s="52" t="s">
        <v>38</v>
      </c>
      <c r="D13" s="53">
        <f t="shared" si="0"/>
        <v>25000</v>
      </c>
      <c r="E13" s="53">
        <f t="shared" si="1"/>
        <v>25000</v>
      </c>
      <c r="F13" s="54">
        <v>25000</v>
      </c>
      <c r="G13" s="53"/>
      <c r="H13" s="53"/>
      <c r="I13" s="55"/>
      <c r="J13" s="56" t="s">
        <v>17</v>
      </c>
      <c r="M13" s="49"/>
    </row>
    <row r="14" spans="1:13" s="48" customFormat="1" ht="15" x14ac:dyDescent="0.2">
      <c r="A14" s="50"/>
      <c r="B14" s="51" t="s">
        <v>26</v>
      </c>
      <c r="C14" s="52" t="s">
        <v>67</v>
      </c>
      <c r="D14" s="53">
        <f t="shared" si="0"/>
        <v>450000</v>
      </c>
      <c r="E14" s="53">
        <f t="shared" si="1"/>
        <v>450000</v>
      </c>
      <c r="F14" s="54">
        <v>167000</v>
      </c>
      <c r="G14" s="53"/>
      <c r="H14" s="53"/>
      <c r="I14" s="57">
        <v>283000</v>
      </c>
      <c r="J14" s="56" t="s">
        <v>17</v>
      </c>
      <c r="M14" s="49"/>
    </row>
    <row r="15" spans="1:13" s="48" customFormat="1" ht="15" x14ac:dyDescent="0.2">
      <c r="A15" s="50"/>
      <c r="B15" s="51" t="s">
        <v>26</v>
      </c>
      <c r="C15" s="52" t="s">
        <v>39</v>
      </c>
      <c r="D15" s="53">
        <f t="shared" si="0"/>
        <v>320000</v>
      </c>
      <c r="E15" s="53">
        <f t="shared" si="1"/>
        <v>320000</v>
      </c>
      <c r="F15" s="54">
        <v>119000</v>
      </c>
      <c r="G15" s="53"/>
      <c r="H15" s="53"/>
      <c r="I15" s="57">
        <v>201000</v>
      </c>
      <c r="J15" s="56" t="s">
        <v>17</v>
      </c>
      <c r="M15" s="49"/>
    </row>
    <row r="16" spans="1:13" s="48" customFormat="1" ht="15" x14ac:dyDescent="0.2">
      <c r="A16" s="50"/>
      <c r="B16" s="51" t="s">
        <v>26</v>
      </c>
      <c r="C16" s="52" t="s">
        <v>54</v>
      </c>
      <c r="D16" s="53">
        <f t="shared" si="0"/>
        <v>20000</v>
      </c>
      <c r="E16" s="53">
        <f t="shared" si="1"/>
        <v>20000</v>
      </c>
      <c r="F16" s="58">
        <v>20000</v>
      </c>
      <c r="G16" s="53"/>
      <c r="H16" s="53"/>
      <c r="I16" s="57"/>
      <c r="J16" s="56" t="s">
        <v>17</v>
      </c>
      <c r="M16" s="49"/>
    </row>
    <row r="17" spans="1:13" s="48" customFormat="1" ht="15" x14ac:dyDescent="0.2">
      <c r="A17" s="50"/>
      <c r="B17" s="51" t="s">
        <v>26</v>
      </c>
      <c r="C17" s="59" t="s">
        <v>40</v>
      </c>
      <c r="D17" s="53">
        <f t="shared" si="0"/>
        <v>200000</v>
      </c>
      <c r="E17" s="53">
        <f t="shared" si="1"/>
        <v>200000</v>
      </c>
      <c r="F17" s="58">
        <v>74000</v>
      </c>
      <c r="G17" s="53"/>
      <c r="H17" s="53"/>
      <c r="I17" s="57">
        <v>126000</v>
      </c>
      <c r="J17" s="56" t="s">
        <v>17</v>
      </c>
      <c r="M17" s="49"/>
    </row>
    <row r="18" spans="1:13" s="48" customFormat="1" ht="15" x14ac:dyDescent="0.2">
      <c r="A18" s="50"/>
      <c r="B18" s="51" t="s">
        <v>26</v>
      </c>
      <c r="C18" s="59" t="s">
        <v>41</v>
      </c>
      <c r="D18" s="53">
        <f t="shared" si="0"/>
        <v>85000</v>
      </c>
      <c r="E18" s="53">
        <f t="shared" si="1"/>
        <v>85000</v>
      </c>
      <c r="F18" s="58">
        <v>32000</v>
      </c>
      <c r="G18" s="53"/>
      <c r="H18" s="53"/>
      <c r="I18" s="57">
        <v>53000</v>
      </c>
      <c r="J18" s="56" t="s">
        <v>17</v>
      </c>
    </row>
    <row r="19" spans="1:13" s="48" customFormat="1" ht="15" x14ac:dyDescent="0.2">
      <c r="A19" s="50"/>
      <c r="B19" s="51" t="s">
        <v>26</v>
      </c>
      <c r="C19" s="52" t="s">
        <v>66</v>
      </c>
      <c r="D19" s="53">
        <f t="shared" si="0"/>
        <v>1325000</v>
      </c>
      <c r="E19" s="53">
        <f t="shared" si="1"/>
        <v>1325000</v>
      </c>
      <c r="F19" s="58">
        <v>548000</v>
      </c>
      <c r="G19" s="53"/>
      <c r="H19" s="53"/>
      <c r="I19" s="57">
        <v>777000</v>
      </c>
      <c r="J19" s="56" t="s">
        <v>17</v>
      </c>
    </row>
    <row r="20" spans="1:13" s="48" customFormat="1" ht="15" x14ac:dyDescent="0.25">
      <c r="A20" s="50"/>
      <c r="B20" s="60" t="s">
        <v>77</v>
      </c>
      <c r="C20" s="61" t="s">
        <v>78</v>
      </c>
      <c r="D20" s="44">
        <f t="shared" si="0"/>
        <v>5000</v>
      </c>
      <c r="E20" s="44">
        <f t="shared" si="1"/>
        <v>5000</v>
      </c>
      <c r="F20" s="62">
        <v>5000</v>
      </c>
      <c r="G20" s="53"/>
      <c r="H20" s="53"/>
      <c r="I20" s="55"/>
      <c r="J20" s="56" t="s">
        <v>17</v>
      </c>
    </row>
    <row r="21" spans="1:13" s="48" customFormat="1" ht="15" x14ac:dyDescent="0.25">
      <c r="A21" s="50"/>
      <c r="B21" s="60" t="s">
        <v>77</v>
      </c>
      <c r="C21" s="61" t="s">
        <v>79</v>
      </c>
      <c r="D21" s="44">
        <f t="shared" si="0"/>
        <v>8000</v>
      </c>
      <c r="E21" s="44">
        <f t="shared" si="1"/>
        <v>8000</v>
      </c>
      <c r="F21" s="62">
        <v>8000</v>
      </c>
      <c r="G21" s="53"/>
      <c r="H21" s="53"/>
      <c r="I21" s="55"/>
      <c r="J21" s="56" t="s">
        <v>17</v>
      </c>
    </row>
    <row r="22" spans="1:13" s="48" customFormat="1" ht="15" x14ac:dyDescent="0.2">
      <c r="A22" s="50"/>
      <c r="B22" s="42" t="s">
        <v>26</v>
      </c>
      <c r="C22" s="61" t="s">
        <v>80</v>
      </c>
      <c r="D22" s="44">
        <f t="shared" si="0"/>
        <v>12000</v>
      </c>
      <c r="E22" s="44">
        <f t="shared" si="1"/>
        <v>12000</v>
      </c>
      <c r="F22" s="63">
        <v>12000</v>
      </c>
      <c r="G22" s="53"/>
      <c r="H22" s="53"/>
      <c r="I22" s="55"/>
      <c r="J22" s="56" t="s">
        <v>17</v>
      </c>
    </row>
    <row r="23" spans="1:13" s="48" customFormat="1" ht="15" x14ac:dyDescent="0.25">
      <c r="A23" s="50"/>
      <c r="B23" s="42" t="s">
        <v>26</v>
      </c>
      <c r="C23" s="64" t="s">
        <v>81</v>
      </c>
      <c r="D23" s="44">
        <f t="shared" si="0"/>
        <v>30000</v>
      </c>
      <c r="E23" s="44">
        <f t="shared" si="1"/>
        <v>30000</v>
      </c>
      <c r="F23" s="65">
        <v>30000</v>
      </c>
      <c r="G23" s="53"/>
      <c r="H23" s="53"/>
      <c r="I23" s="55"/>
      <c r="J23" s="56" t="s">
        <v>17</v>
      </c>
    </row>
    <row r="24" spans="1:13" s="48" customFormat="1" ht="15" x14ac:dyDescent="0.25">
      <c r="A24" s="66"/>
      <c r="B24" s="42" t="s">
        <v>26</v>
      </c>
      <c r="C24" s="67" t="s">
        <v>82</v>
      </c>
      <c r="D24" s="44">
        <f>E24</f>
        <v>15000</v>
      </c>
      <c r="E24" s="44">
        <f>F24+G24+H24+I24</f>
        <v>15000</v>
      </c>
      <c r="F24" s="68">
        <v>15000</v>
      </c>
      <c r="G24" s="69"/>
      <c r="H24" s="69"/>
      <c r="I24" s="70"/>
      <c r="J24" s="71" t="s">
        <v>17</v>
      </c>
    </row>
    <row r="25" spans="1:13" s="48" customFormat="1" ht="15.75" thickBot="1" x14ac:dyDescent="0.25">
      <c r="A25" s="72"/>
      <c r="B25" s="73" t="s">
        <v>43</v>
      </c>
      <c r="C25" s="74" t="s">
        <v>42</v>
      </c>
      <c r="D25" s="75">
        <f t="shared" si="0"/>
        <v>10000</v>
      </c>
      <c r="E25" s="75">
        <f t="shared" si="1"/>
        <v>10000</v>
      </c>
      <c r="F25" s="75">
        <v>10000</v>
      </c>
      <c r="G25" s="75"/>
      <c r="H25" s="75"/>
      <c r="I25" s="76"/>
      <c r="J25" s="77" t="s">
        <v>17</v>
      </c>
    </row>
    <row r="26" spans="1:13" s="48" customFormat="1" ht="15.75" thickBot="1" x14ac:dyDescent="0.25">
      <c r="A26" s="34">
        <v>600</v>
      </c>
      <c r="B26" s="35"/>
      <c r="C26" s="36" t="s">
        <v>12</v>
      </c>
      <c r="D26" s="37">
        <f t="shared" si="0"/>
        <v>703470</v>
      </c>
      <c r="E26" s="37">
        <f t="shared" si="1"/>
        <v>703470</v>
      </c>
      <c r="F26" s="78">
        <f>SUM(F27:F35)</f>
        <v>603470</v>
      </c>
      <c r="G26" s="79">
        <f>SUM(G27:G35)</f>
        <v>0</v>
      </c>
      <c r="H26" s="37">
        <f>SUM(H27:H35)</f>
        <v>100000</v>
      </c>
      <c r="I26" s="79">
        <f>SUM(I27:I35)</f>
        <v>0</v>
      </c>
      <c r="J26" s="80"/>
    </row>
    <row r="27" spans="1:13" s="48" customFormat="1" ht="15" x14ac:dyDescent="0.2">
      <c r="A27" s="81"/>
      <c r="B27" s="82">
        <v>60016</v>
      </c>
      <c r="C27" s="67" t="s">
        <v>44</v>
      </c>
      <c r="D27" s="44">
        <f t="shared" si="0"/>
        <v>210000</v>
      </c>
      <c r="E27" s="44">
        <f t="shared" si="1"/>
        <v>210000</v>
      </c>
      <c r="F27" s="45">
        <v>110000</v>
      </c>
      <c r="G27" s="44"/>
      <c r="H27" s="83">
        <v>100000</v>
      </c>
      <c r="I27" s="46"/>
      <c r="J27" s="47" t="s">
        <v>17</v>
      </c>
    </row>
    <row r="28" spans="1:13" s="48" customFormat="1" ht="15" x14ac:dyDescent="0.2">
      <c r="A28" s="84"/>
      <c r="B28" s="85">
        <v>60016</v>
      </c>
      <c r="C28" s="86" t="s">
        <v>84</v>
      </c>
      <c r="D28" s="53">
        <f t="shared" si="0"/>
        <v>70000</v>
      </c>
      <c r="E28" s="53">
        <f t="shared" si="1"/>
        <v>70000</v>
      </c>
      <c r="F28" s="54">
        <v>70000</v>
      </c>
      <c r="G28" s="87"/>
      <c r="H28" s="88"/>
      <c r="I28" s="89"/>
      <c r="J28" s="56" t="s">
        <v>17</v>
      </c>
    </row>
    <row r="29" spans="1:13" s="48" customFormat="1" ht="15" x14ac:dyDescent="0.2">
      <c r="A29" s="84"/>
      <c r="B29" s="85">
        <v>60016</v>
      </c>
      <c r="C29" s="86" t="s">
        <v>70</v>
      </c>
      <c r="D29" s="53">
        <f t="shared" si="0"/>
        <v>80000</v>
      </c>
      <c r="E29" s="53">
        <f t="shared" si="1"/>
        <v>80000</v>
      </c>
      <c r="F29" s="54">
        <v>80000</v>
      </c>
      <c r="G29" s="87"/>
      <c r="H29" s="88"/>
      <c r="I29" s="88"/>
      <c r="J29" s="56" t="s">
        <v>17</v>
      </c>
    </row>
    <row r="30" spans="1:13" s="48" customFormat="1" ht="15" x14ac:dyDescent="0.2">
      <c r="A30" s="84"/>
      <c r="B30" s="85">
        <v>60016</v>
      </c>
      <c r="C30" s="86" t="s">
        <v>45</v>
      </c>
      <c r="D30" s="53">
        <f t="shared" si="0"/>
        <v>100000</v>
      </c>
      <c r="E30" s="53">
        <f t="shared" si="1"/>
        <v>100000</v>
      </c>
      <c r="F30" s="58">
        <v>100000</v>
      </c>
      <c r="G30" s="87"/>
      <c r="H30" s="88"/>
      <c r="I30" s="88"/>
      <c r="J30" s="56" t="s">
        <v>17</v>
      </c>
    </row>
    <row r="31" spans="1:13" s="48" customFormat="1" ht="15" x14ac:dyDescent="0.2">
      <c r="A31" s="84"/>
      <c r="B31" s="85">
        <v>60016</v>
      </c>
      <c r="C31" s="86" t="s">
        <v>46</v>
      </c>
      <c r="D31" s="53">
        <f t="shared" si="0"/>
        <v>150000</v>
      </c>
      <c r="E31" s="53">
        <f t="shared" si="1"/>
        <v>150000</v>
      </c>
      <c r="F31" s="54">
        <v>150000</v>
      </c>
      <c r="G31" s="87"/>
      <c r="H31" s="88"/>
      <c r="I31" s="88"/>
      <c r="J31" s="56" t="s">
        <v>17</v>
      </c>
    </row>
    <row r="32" spans="1:13" s="48" customFormat="1" ht="15" x14ac:dyDescent="0.2">
      <c r="A32" s="84"/>
      <c r="B32" s="85">
        <v>60016</v>
      </c>
      <c r="C32" s="86" t="s">
        <v>71</v>
      </c>
      <c r="D32" s="53">
        <f t="shared" si="0"/>
        <v>40000</v>
      </c>
      <c r="E32" s="53">
        <f t="shared" si="1"/>
        <v>40000</v>
      </c>
      <c r="F32" s="58">
        <v>40000</v>
      </c>
      <c r="G32" s="87"/>
      <c r="H32" s="88"/>
      <c r="I32" s="88"/>
      <c r="J32" s="56" t="s">
        <v>17</v>
      </c>
    </row>
    <row r="33" spans="1:10" s="48" customFormat="1" ht="15" x14ac:dyDescent="0.2">
      <c r="A33" s="84"/>
      <c r="B33" s="85">
        <v>60016</v>
      </c>
      <c r="C33" s="86" t="s">
        <v>72</v>
      </c>
      <c r="D33" s="53">
        <f t="shared" si="0"/>
        <v>10000</v>
      </c>
      <c r="E33" s="53">
        <f t="shared" si="1"/>
        <v>10000</v>
      </c>
      <c r="F33" s="54">
        <v>10000</v>
      </c>
      <c r="G33" s="87"/>
      <c r="H33" s="88"/>
      <c r="I33" s="88"/>
      <c r="J33" s="56" t="s">
        <v>17</v>
      </c>
    </row>
    <row r="34" spans="1:10" s="48" customFormat="1" ht="15" x14ac:dyDescent="0.2">
      <c r="A34" s="90"/>
      <c r="B34" s="91">
        <v>60016</v>
      </c>
      <c r="C34" s="92" t="s">
        <v>47</v>
      </c>
      <c r="D34" s="53">
        <f>E34</f>
        <v>10000</v>
      </c>
      <c r="E34" s="53">
        <f>F34+G34+H34+I34</f>
        <v>10000</v>
      </c>
      <c r="F34" s="54">
        <v>10000</v>
      </c>
      <c r="G34" s="87"/>
      <c r="H34" s="93"/>
      <c r="I34" s="93"/>
      <c r="J34" s="77" t="s">
        <v>17</v>
      </c>
    </row>
    <row r="35" spans="1:10" s="48" customFormat="1" ht="15.75" thickBot="1" x14ac:dyDescent="0.25">
      <c r="A35" s="84"/>
      <c r="B35" s="91">
        <v>60016</v>
      </c>
      <c r="C35" s="94" t="s">
        <v>75</v>
      </c>
      <c r="D35" s="69">
        <f>E35</f>
        <v>33470</v>
      </c>
      <c r="E35" s="69">
        <f>F35+G35+H35+I35</f>
        <v>33470</v>
      </c>
      <c r="F35" s="95">
        <v>33470</v>
      </c>
      <c r="G35" s="96"/>
      <c r="H35" s="93"/>
      <c r="I35" s="93"/>
      <c r="J35" s="77" t="s">
        <v>17</v>
      </c>
    </row>
    <row r="36" spans="1:10" s="48" customFormat="1" ht="15.75" thickBot="1" x14ac:dyDescent="0.25">
      <c r="A36" s="34">
        <v>700</v>
      </c>
      <c r="B36" s="35"/>
      <c r="C36" s="36" t="s">
        <v>13</v>
      </c>
      <c r="D36" s="37">
        <f t="shared" si="0"/>
        <v>317800</v>
      </c>
      <c r="E36" s="37">
        <f t="shared" si="1"/>
        <v>317800</v>
      </c>
      <c r="F36" s="78">
        <f>SUM(F37:F50)</f>
        <v>267800</v>
      </c>
      <c r="G36" s="79">
        <f>SUM(G37:G50)</f>
        <v>0</v>
      </c>
      <c r="H36" s="97">
        <f>SUM(H37:H50)</f>
        <v>50000</v>
      </c>
      <c r="I36" s="79">
        <f>SUM(I37:I50)</f>
        <v>0</v>
      </c>
      <c r="J36" s="80"/>
    </row>
    <row r="37" spans="1:10" ht="15" x14ac:dyDescent="0.2">
      <c r="A37" s="98"/>
      <c r="B37" s="99">
        <v>70005</v>
      </c>
      <c r="C37" s="67" t="s">
        <v>73</v>
      </c>
      <c r="D37" s="44">
        <f t="shared" si="0"/>
        <v>5000</v>
      </c>
      <c r="E37" s="44">
        <f t="shared" si="1"/>
        <v>5000</v>
      </c>
      <c r="F37" s="45">
        <v>5000</v>
      </c>
      <c r="G37" s="100"/>
      <c r="H37" s="100"/>
      <c r="I37" s="101"/>
      <c r="J37" s="47" t="s">
        <v>17</v>
      </c>
    </row>
    <row r="38" spans="1:10" ht="15" x14ac:dyDescent="0.2">
      <c r="A38" s="102"/>
      <c r="B38" s="103">
        <v>70005</v>
      </c>
      <c r="C38" s="86" t="s">
        <v>28</v>
      </c>
      <c r="D38" s="53">
        <f t="shared" si="0"/>
        <v>8000</v>
      </c>
      <c r="E38" s="53">
        <f t="shared" si="1"/>
        <v>8000</v>
      </c>
      <c r="F38" s="54">
        <v>8000</v>
      </c>
      <c r="G38" s="104"/>
      <c r="H38" s="104"/>
      <c r="I38" s="105"/>
      <c r="J38" s="56" t="s">
        <v>17</v>
      </c>
    </row>
    <row r="39" spans="1:10" ht="15" x14ac:dyDescent="0.2">
      <c r="A39" s="102"/>
      <c r="B39" s="103">
        <v>70005</v>
      </c>
      <c r="C39" s="86" t="s">
        <v>55</v>
      </c>
      <c r="D39" s="53">
        <f t="shared" si="0"/>
        <v>10000</v>
      </c>
      <c r="E39" s="53">
        <f t="shared" si="1"/>
        <v>10000</v>
      </c>
      <c r="F39" s="54">
        <v>10000</v>
      </c>
      <c r="G39" s="104"/>
      <c r="H39" s="104"/>
      <c r="I39" s="105"/>
      <c r="J39" s="56" t="s">
        <v>17</v>
      </c>
    </row>
    <row r="40" spans="1:10" ht="15" x14ac:dyDescent="0.2">
      <c r="A40" s="102"/>
      <c r="B40" s="51">
        <v>70005</v>
      </c>
      <c r="C40" s="86" t="s">
        <v>56</v>
      </c>
      <c r="D40" s="53">
        <f t="shared" si="0"/>
        <v>20000</v>
      </c>
      <c r="E40" s="53">
        <f t="shared" si="1"/>
        <v>20000</v>
      </c>
      <c r="F40" s="54">
        <v>20000</v>
      </c>
      <c r="G40" s="104"/>
      <c r="H40" s="104"/>
      <c r="I40" s="105"/>
      <c r="J40" s="56" t="s">
        <v>17</v>
      </c>
    </row>
    <row r="41" spans="1:10" ht="15" x14ac:dyDescent="0.2">
      <c r="A41" s="102"/>
      <c r="B41" s="103">
        <v>70005</v>
      </c>
      <c r="C41" s="86" t="s">
        <v>57</v>
      </c>
      <c r="D41" s="53">
        <f t="shared" si="0"/>
        <v>15000</v>
      </c>
      <c r="E41" s="53">
        <f t="shared" si="1"/>
        <v>15000</v>
      </c>
      <c r="F41" s="54">
        <v>15000</v>
      </c>
      <c r="G41" s="104"/>
      <c r="H41" s="104"/>
      <c r="I41" s="105"/>
      <c r="J41" s="56" t="s">
        <v>17</v>
      </c>
    </row>
    <row r="42" spans="1:10" s="48" customFormat="1" ht="15" x14ac:dyDescent="0.2">
      <c r="A42" s="50"/>
      <c r="B42" s="51">
        <v>70005</v>
      </c>
      <c r="C42" s="86" t="s">
        <v>58</v>
      </c>
      <c r="D42" s="53">
        <f t="shared" si="0"/>
        <v>6000</v>
      </c>
      <c r="E42" s="53">
        <f t="shared" si="1"/>
        <v>6000</v>
      </c>
      <c r="F42" s="54">
        <v>6000</v>
      </c>
      <c r="G42" s="53"/>
      <c r="H42" s="53"/>
      <c r="I42" s="53"/>
      <c r="J42" s="56" t="s">
        <v>17</v>
      </c>
    </row>
    <row r="43" spans="1:10" s="48" customFormat="1" ht="15" x14ac:dyDescent="0.2">
      <c r="A43" s="50"/>
      <c r="B43" s="103">
        <v>70005</v>
      </c>
      <c r="C43" s="86" t="s">
        <v>29</v>
      </c>
      <c r="D43" s="53">
        <f t="shared" si="0"/>
        <v>10000</v>
      </c>
      <c r="E43" s="53">
        <f t="shared" si="1"/>
        <v>10000</v>
      </c>
      <c r="F43" s="54">
        <v>10000</v>
      </c>
      <c r="G43" s="53"/>
      <c r="H43" s="53"/>
      <c r="I43" s="53"/>
      <c r="J43" s="56" t="s">
        <v>17</v>
      </c>
    </row>
    <row r="44" spans="1:10" s="48" customFormat="1" ht="15" x14ac:dyDescent="0.2">
      <c r="A44" s="50"/>
      <c r="B44" s="103">
        <v>70005</v>
      </c>
      <c r="C44" s="86" t="s">
        <v>30</v>
      </c>
      <c r="D44" s="53">
        <f t="shared" si="0"/>
        <v>40000</v>
      </c>
      <c r="E44" s="53">
        <f t="shared" si="1"/>
        <v>40000</v>
      </c>
      <c r="F44" s="54">
        <v>40000</v>
      </c>
      <c r="G44" s="53"/>
      <c r="H44" s="53"/>
      <c r="I44" s="53"/>
      <c r="J44" s="56" t="s">
        <v>17</v>
      </c>
    </row>
    <row r="45" spans="1:10" s="48" customFormat="1" ht="15" x14ac:dyDescent="0.2">
      <c r="A45" s="50"/>
      <c r="B45" s="51">
        <v>70005</v>
      </c>
      <c r="C45" s="86" t="s">
        <v>31</v>
      </c>
      <c r="D45" s="53">
        <f t="shared" si="0"/>
        <v>100000</v>
      </c>
      <c r="E45" s="53">
        <f t="shared" si="1"/>
        <v>100000</v>
      </c>
      <c r="F45" s="54">
        <v>100000</v>
      </c>
      <c r="G45" s="53"/>
      <c r="H45" s="53"/>
      <c r="I45" s="53"/>
      <c r="J45" s="56" t="s">
        <v>17</v>
      </c>
    </row>
    <row r="46" spans="1:10" s="48" customFormat="1" ht="15" x14ac:dyDescent="0.2">
      <c r="A46" s="50"/>
      <c r="B46" s="51">
        <v>70005</v>
      </c>
      <c r="C46" s="86" t="s">
        <v>86</v>
      </c>
      <c r="D46" s="53">
        <f t="shared" si="0"/>
        <v>10000</v>
      </c>
      <c r="E46" s="53">
        <f t="shared" si="1"/>
        <v>10000</v>
      </c>
      <c r="F46" s="54">
        <v>10000</v>
      </c>
      <c r="G46" s="53"/>
      <c r="H46" s="53"/>
      <c r="I46" s="53"/>
      <c r="J46" s="56" t="s">
        <v>17</v>
      </c>
    </row>
    <row r="47" spans="1:10" s="48" customFormat="1" ht="15" x14ac:dyDescent="0.2">
      <c r="A47" s="50"/>
      <c r="B47" s="103">
        <v>70005</v>
      </c>
      <c r="C47" s="86" t="s">
        <v>59</v>
      </c>
      <c r="D47" s="53">
        <f t="shared" si="0"/>
        <v>3800</v>
      </c>
      <c r="E47" s="53">
        <f t="shared" si="1"/>
        <v>3800</v>
      </c>
      <c r="F47" s="54">
        <v>3800</v>
      </c>
      <c r="G47" s="53"/>
      <c r="H47" s="53"/>
      <c r="I47" s="53"/>
      <c r="J47" s="56" t="s">
        <v>17</v>
      </c>
    </row>
    <row r="48" spans="1:10" s="48" customFormat="1" ht="15" x14ac:dyDescent="0.2">
      <c r="A48" s="50"/>
      <c r="B48" s="103">
        <v>70005</v>
      </c>
      <c r="C48" s="86" t="s">
        <v>83</v>
      </c>
      <c r="D48" s="53">
        <v>15000</v>
      </c>
      <c r="E48" s="53">
        <v>15000</v>
      </c>
      <c r="F48" s="54">
        <v>15000</v>
      </c>
      <c r="G48" s="53"/>
      <c r="H48" s="53"/>
      <c r="I48" s="53"/>
      <c r="J48" s="56" t="s">
        <v>17</v>
      </c>
    </row>
    <row r="49" spans="1:10" s="48" customFormat="1" ht="15" x14ac:dyDescent="0.2">
      <c r="A49" s="50"/>
      <c r="B49" s="51">
        <v>70005</v>
      </c>
      <c r="C49" s="86" t="s">
        <v>33</v>
      </c>
      <c r="D49" s="53">
        <f t="shared" si="0"/>
        <v>65000</v>
      </c>
      <c r="E49" s="53">
        <f t="shared" si="1"/>
        <v>65000</v>
      </c>
      <c r="F49" s="54">
        <v>15000</v>
      </c>
      <c r="G49" s="53"/>
      <c r="H49" s="57">
        <v>50000</v>
      </c>
      <c r="I49" s="53"/>
      <c r="J49" s="56" t="s">
        <v>17</v>
      </c>
    </row>
    <row r="50" spans="1:10" s="48" customFormat="1" ht="15.75" thickBot="1" x14ac:dyDescent="0.3">
      <c r="A50" s="90"/>
      <c r="B50" s="106">
        <v>70005</v>
      </c>
      <c r="C50" s="92" t="s">
        <v>48</v>
      </c>
      <c r="D50" s="75">
        <f t="shared" si="0"/>
        <v>10000</v>
      </c>
      <c r="E50" s="75">
        <f t="shared" si="1"/>
        <v>10000</v>
      </c>
      <c r="F50" s="107">
        <v>10000</v>
      </c>
      <c r="G50" s="108"/>
      <c r="H50" s="93"/>
      <c r="I50" s="93"/>
      <c r="J50" s="77" t="s">
        <v>17</v>
      </c>
    </row>
    <row r="51" spans="1:10" s="48" customFormat="1" ht="15.75" thickBot="1" x14ac:dyDescent="0.25">
      <c r="A51" s="109">
        <v>710</v>
      </c>
      <c r="B51" s="110"/>
      <c r="C51" s="111" t="s">
        <v>21</v>
      </c>
      <c r="D51" s="112">
        <f>E51</f>
        <v>110000</v>
      </c>
      <c r="E51" s="112">
        <f>F51+G51+H51+I51</f>
        <v>110000</v>
      </c>
      <c r="F51" s="113">
        <f>SUM(F52:F54)</f>
        <v>110000</v>
      </c>
      <c r="G51" s="114">
        <f>SUM(G52:G54)</f>
        <v>0</v>
      </c>
      <c r="H51" s="115">
        <f>SUM(H52:H54)</f>
        <v>0</v>
      </c>
      <c r="I51" s="114">
        <f>SUM(I52:I54)</f>
        <v>0</v>
      </c>
      <c r="J51" s="116"/>
    </row>
    <row r="52" spans="1:10" s="48" customFormat="1" ht="15" x14ac:dyDescent="0.25">
      <c r="A52" s="81"/>
      <c r="B52" s="82">
        <v>71004</v>
      </c>
      <c r="C52" s="67" t="s">
        <v>22</v>
      </c>
      <c r="D52" s="44">
        <f t="shared" si="0"/>
        <v>15000</v>
      </c>
      <c r="E52" s="44">
        <f t="shared" si="1"/>
        <v>15000</v>
      </c>
      <c r="F52" s="117">
        <v>15000</v>
      </c>
      <c r="G52" s="118"/>
      <c r="H52" s="119"/>
      <c r="I52" s="118"/>
      <c r="J52" s="47" t="s">
        <v>17</v>
      </c>
    </row>
    <row r="53" spans="1:10" s="48" customFormat="1" ht="15" x14ac:dyDescent="0.25">
      <c r="A53" s="84"/>
      <c r="B53" s="85">
        <v>71004</v>
      </c>
      <c r="C53" s="86" t="s">
        <v>49</v>
      </c>
      <c r="D53" s="53">
        <f>E53</f>
        <v>75000</v>
      </c>
      <c r="E53" s="53">
        <f>F53+G53+H53+I53</f>
        <v>75000</v>
      </c>
      <c r="F53" s="120">
        <v>75000</v>
      </c>
      <c r="G53" s="87"/>
      <c r="H53" s="88"/>
      <c r="I53" s="87"/>
      <c r="J53" s="56" t="s">
        <v>17</v>
      </c>
    </row>
    <row r="54" spans="1:10" s="48" customFormat="1" ht="15.75" thickBot="1" x14ac:dyDescent="0.3">
      <c r="A54" s="90"/>
      <c r="B54" s="91">
        <v>71004</v>
      </c>
      <c r="C54" s="92" t="s">
        <v>76</v>
      </c>
      <c r="D54" s="75">
        <f>E54</f>
        <v>20000</v>
      </c>
      <c r="E54" s="75">
        <f>F54+G54+H54+I54</f>
        <v>20000</v>
      </c>
      <c r="F54" s="107">
        <v>20000</v>
      </c>
      <c r="G54" s="108"/>
      <c r="H54" s="93"/>
      <c r="I54" s="108"/>
      <c r="J54" s="77" t="s">
        <v>17</v>
      </c>
    </row>
    <row r="55" spans="1:10" s="48" customFormat="1" ht="15.75" thickBot="1" x14ac:dyDescent="0.25">
      <c r="A55" s="34">
        <v>750</v>
      </c>
      <c r="B55" s="35"/>
      <c r="C55" s="36" t="s">
        <v>14</v>
      </c>
      <c r="D55" s="37">
        <f t="shared" si="0"/>
        <v>162500</v>
      </c>
      <c r="E55" s="37">
        <f t="shared" si="1"/>
        <v>162500</v>
      </c>
      <c r="F55" s="78">
        <f>SUM(F56:F60)</f>
        <v>162500</v>
      </c>
      <c r="G55" s="79">
        <f>G56+G60</f>
        <v>0</v>
      </c>
      <c r="H55" s="97">
        <f>H56+H60</f>
        <v>0</v>
      </c>
      <c r="I55" s="79">
        <f>I56+I60</f>
        <v>0</v>
      </c>
      <c r="J55" s="80"/>
    </row>
    <row r="56" spans="1:10" s="122" customFormat="1" ht="15" x14ac:dyDescent="0.2">
      <c r="A56" s="81"/>
      <c r="B56" s="82">
        <v>75023</v>
      </c>
      <c r="C56" s="67" t="s">
        <v>68</v>
      </c>
      <c r="D56" s="44">
        <f t="shared" si="0"/>
        <v>10000</v>
      </c>
      <c r="E56" s="44">
        <f t="shared" si="1"/>
        <v>10000</v>
      </c>
      <c r="F56" s="45">
        <v>10000</v>
      </c>
      <c r="G56" s="121"/>
      <c r="H56" s="119"/>
      <c r="I56" s="118"/>
      <c r="J56" s="47" t="s">
        <v>17</v>
      </c>
    </row>
    <row r="57" spans="1:10" s="122" customFormat="1" ht="15" x14ac:dyDescent="0.2">
      <c r="A57" s="84"/>
      <c r="B57" s="85">
        <v>75023</v>
      </c>
      <c r="C57" s="86" t="s">
        <v>69</v>
      </c>
      <c r="D57" s="53">
        <f t="shared" si="0"/>
        <v>17500</v>
      </c>
      <c r="E57" s="53">
        <f t="shared" si="1"/>
        <v>17500</v>
      </c>
      <c r="F57" s="54">
        <v>17500</v>
      </c>
      <c r="G57" s="123"/>
      <c r="H57" s="88"/>
      <c r="I57" s="87"/>
      <c r="J57" s="56" t="s">
        <v>17</v>
      </c>
    </row>
    <row r="58" spans="1:10" s="122" customFormat="1" ht="15" x14ac:dyDescent="0.2">
      <c r="A58" s="84"/>
      <c r="B58" s="85">
        <v>75023</v>
      </c>
      <c r="C58" s="86" t="s">
        <v>34</v>
      </c>
      <c r="D58" s="53">
        <f t="shared" si="0"/>
        <v>90000</v>
      </c>
      <c r="E58" s="53">
        <f t="shared" si="1"/>
        <v>90000</v>
      </c>
      <c r="F58" s="54">
        <v>90000</v>
      </c>
      <c r="G58" s="123"/>
      <c r="H58" s="88"/>
      <c r="I58" s="87"/>
      <c r="J58" s="56" t="s">
        <v>17</v>
      </c>
    </row>
    <row r="59" spans="1:10" s="122" customFormat="1" ht="15" x14ac:dyDescent="0.2">
      <c r="A59" s="84"/>
      <c r="B59" s="85">
        <v>75023</v>
      </c>
      <c r="C59" s="86" t="s">
        <v>60</v>
      </c>
      <c r="D59" s="53">
        <f t="shared" si="0"/>
        <v>30000</v>
      </c>
      <c r="E59" s="53">
        <f t="shared" si="1"/>
        <v>30000</v>
      </c>
      <c r="F59" s="54">
        <v>30000</v>
      </c>
      <c r="G59" s="123"/>
      <c r="H59" s="88"/>
      <c r="I59" s="87"/>
      <c r="J59" s="56" t="s">
        <v>17</v>
      </c>
    </row>
    <row r="60" spans="1:10" s="122" customFormat="1" ht="15.75" thickBot="1" x14ac:dyDescent="0.3">
      <c r="A60" s="90"/>
      <c r="B60" s="91">
        <v>75023</v>
      </c>
      <c r="C60" s="92" t="s">
        <v>32</v>
      </c>
      <c r="D60" s="75">
        <f t="shared" si="0"/>
        <v>15000</v>
      </c>
      <c r="E60" s="75">
        <f t="shared" si="1"/>
        <v>15000</v>
      </c>
      <c r="F60" s="124">
        <v>15000</v>
      </c>
      <c r="G60" s="108"/>
      <c r="H60" s="93"/>
      <c r="I60" s="108"/>
      <c r="J60" s="77" t="s">
        <v>17</v>
      </c>
    </row>
    <row r="61" spans="1:10" ht="15.75" thickBot="1" x14ac:dyDescent="0.25">
      <c r="A61" s="34">
        <v>754</v>
      </c>
      <c r="B61" s="35"/>
      <c r="C61" s="36" t="s">
        <v>15</v>
      </c>
      <c r="D61" s="37">
        <f t="shared" si="0"/>
        <v>15000</v>
      </c>
      <c r="E61" s="37">
        <f t="shared" si="1"/>
        <v>15000</v>
      </c>
      <c r="F61" s="37">
        <f>F62</f>
        <v>15000</v>
      </c>
      <c r="G61" s="97">
        <f>G62</f>
        <v>0</v>
      </c>
      <c r="H61" s="97">
        <f>H62</f>
        <v>0</v>
      </c>
      <c r="I61" s="79">
        <f>I62</f>
        <v>0</v>
      </c>
      <c r="J61" s="80" t="str">
        <f>J62</f>
        <v>Urząd Gminy</v>
      </c>
    </row>
    <row r="62" spans="1:10" ht="15.75" thickBot="1" x14ac:dyDescent="0.3">
      <c r="A62" s="125"/>
      <c r="B62" s="126">
        <v>75412</v>
      </c>
      <c r="C62" s="127" t="s">
        <v>61</v>
      </c>
      <c r="D62" s="69">
        <f t="shared" si="0"/>
        <v>15000</v>
      </c>
      <c r="E62" s="69">
        <f t="shared" si="1"/>
        <v>15000</v>
      </c>
      <c r="F62" s="128">
        <v>15000</v>
      </c>
      <c r="G62" s="96"/>
      <c r="H62" s="129"/>
      <c r="I62" s="96"/>
      <c r="J62" s="71" t="s">
        <v>17</v>
      </c>
    </row>
    <row r="63" spans="1:10" s="48" customFormat="1" ht="15.75" thickBot="1" x14ac:dyDescent="0.25">
      <c r="A63" s="34">
        <v>801</v>
      </c>
      <c r="B63" s="35"/>
      <c r="C63" s="36" t="s">
        <v>16</v>
      </c>
      <c r="D63" s="37">
        <f t="shared" si="0"/>
        <v>197000</v>
      </c>
      <c r="E63" s="37">
        <f t="shared" si="1"/>
        <v>197000</v>
      </c>
      <c r="F63" s="78">
        <f>SUM(F64:F69)</f>
        <v>117000</v>
      </c>
      <c r="G63" s="130">
        <f>SUM(G64:G69)</f>
        <v>0</v>
      </c>
      <c r="H63" s="130">
        <f>SUM(H64:H69)</f>
        <v>80000</v>
      </c>
      <c r="I63" s="37">
        <f>SUM(I64:I68)</f>
        <v>0</v>
      </c>
      <c r="J63" s="80"/>
    </row>
    <row r="64" spans="1:10" s="48" customFormat="1" ht="15" x14ac:dyDescent="0.25">
      <c r="A64" s="41"/>
      <c r="B64" s="42">
        <v>80101</v>
      </c>
      <c r="C64" s="131" t="s">
        <v>50</v>
      </c>
      <c r="D64" s="44">
        <f t="shared" si="0"/>
        <v>15000</v>
      </c>
      <c r="E64" s="44">
        <f t="shared" si="1"/>
        <v>15000</v>
      </c>
      <c r="F64" s="132">
        <v>15000</v>
      </c>
      <c r="G64" s="44"/>
      <c r="H64" s="44"/>
      <c r="I64" s="44"/>
      <c r="J64" s="47" t="s">
        <v>17</v>
      </c>
    </row>
    <row r="65" spans="1:10" s="48" customFormat="1" ht="15" x14ac:dyDescent="0.25">
      <c r="A65" s="50"/>
      <c r="B65" s="51">
        <v>80101</v>
      </c>
      <c r="C65" s="133" t="s">
        <v>51</v>
      </c>
      <c r="D65" s="53">
        <f t="shared" si="0"/>
        <v>20000</v>
      </c>
      <c r="E65" s="53">
        <f t="shared" si="1"/>
        <v>20000</v>
      </c>
      <c r="F65" s="134">
        <v>20000</v>
      </c>
      <c r="G65" s="53"/>
      <c r="H65" s="53"/>
      <c r="I65" s="53"/>
      <c r="J65" s="56" t="s">
        <v>17</v>
      </c>
    </row>
    <row r="66" spans="1:10" s="48" customFormat="1" ht="15" x14ac:dyDescent="0.25">
      <c r="A66" s="50"/>
      <c r="B66" s="51">
        <v>80101</v>
      </c>
      <c r="C66" s="133" t="s">
        <v>85</v>
      </c>
      <c r="D66" s="53">
        <v>7000</v>
      </c>
      <c r="E66" s="53">
        <v>7000</v>
      </c>
      <c r="F66" s="135">
        <v>7000</v>
      </c>
      <c r="G66" s="53"/>
      <c r="H66" s="53"/>
      <c r="I66" s="53"/>
      <c r="J66" s="56" t="s">
        <v>17</v>
      </c>
    </row>
    <row r="67" spans="1:10" s="48" customFormat="1" ht="15" x14ac:dyDescent="0.25">
      <c r="A67" s="50"/>
      <c r="B67" s="51">
        <v>80101</v>
      </c>
      <c r="C67" s="133" t="s">
        <v>23</v>
      </c>
      <c r="D67" s="53">
        <f t="shared" si="0"/>
        <v>10000</v>
      </c>
      <c r="E67" s="53">
        <f t="shared" si="1"/>
        <v>10000</v>
      </c>
      <c r="F67" s="134">
        <v>10000</v>
      </c>
      <c r="G67" s="53"/>
      <c r="H67" s="53"/>
      <c r="I67" s="53"/>
      <c r="J67" s="56" t="s">
        <v>17</v>
      </c>
    </row>
    <row r="68" spans="1:10" s="48" customFormat="1" ht="15" x14ac:dyDescent="0.25">
      <c r="A68" s="50"/>
      <c r="B68" s="51">
        <v>80101</v>
      </c>
      <c r="C68" s="86" t="s">
        <v>24</v>
      </c>
      <c r="D68" s="53">
        <f t="shared" si="0"/>
        <v>25000</v>
      </c>
      <c r="E68" s="53">
        <f t="shared" si="1"/>
        <v>25000</v>
      </c>
      <c r="F68" s="136">
        <v>25000</v>
      </c>
      <c r="G68" s="53"/>
      <c r="H68" s="53"/>
      <c r="I68" s="53"/>
      <c r="J68" s="56" t="s">
        <v>17</v>
      </c>
    </row>
    <row r="69" spans="1:10" s="48" customFormat="1" ht="15.75" thickBot="1" x14ac:dyDescent="0.3">
      <c r="A69" s="72"/>
      <c r="B69" s="73">
        <v>80113</v>
      </c>
      <c r="C69" s="92" t="s">
        <v>74</v>
      </c>
      <c r="D69" s="75">
        <f t="shared" si="0"/>
        <v>120000</v>
      </c>
      <c r="E69" s="75">
        <f t="shared" si="1"/>
        <v>120000</v>
      </c>
      <c r="F69" s="137">
        <v>40000</v>
      </c>
      <c r="G69" s="75"/>
      <c r="H69" s="75">
        <v>80000</v>
      </c>
      <c r="I69" s="75"/>
      <c r="J69" s="77" t="s">
        <v>17</v>
      </c>
    </row>
    <row r="70" spans="1:10" s="48" customFormat="1" ht="15.75" thickBot="1" x14ac:dyDescent="0.25">
      <c r="A70" s="34">
        <v>900</v>
      </c>
      <c r="B70" s="35"/>
      <c r="C70" s="36" t="s">
        <v>18</v>
      </c>
      <c r="D70" s="37">
        <f t="shared" si="0"/>
        <v>84000</v>
      </c>
      <c r="E70" s="37">
        <f t="shared" si="1"/>
        <v>84000</v>
      </c>
      <c r="F70" s="37">
        <f>SUM(F71:F73)</f>
        <v>84000</v>
      </c>
      <c r="G70" s="97">
        <f>SUM(G71:G73)</f>
        <v>0</v>
      </c>
      <c r="H70" s="97">
        <f>SUM(H71:H73)</f>
        <v>0</v>
      </c>
      <c r="I70" s="97">
        <f>SUM(I71:I73)</f>
        <v>0</v>
      </c>
      <c r="J70" s="80"/>
    </row>
    <row r="71" spans="1:10" s="48" customFormat="1" ht="15" x14ac:dyDescent="0.25">
      <c r="A71" s="81"/>
      <c r="B71" s="82">
        <v>90002</v>
      </c>
      <c r="C71" s="67" t="s">
        <v>27</v>
      </c>
      <c r="D71" s="44">
        <f t="shared" si="0"/>
        <v>10000</v>
      </c>
      <c r="E71" s="44">
        <f t="shared" si="1"/>
        <v>10000</v>
      </c>
      <c r="F71" s="138">
        <v>10000</v>
      </c>
      <c r="G71" s="118"/>
      <c r="H71" s="119"/>
      <c r="I71" s="118"/>
      <c r="J71" s="47" t="s">
        <v>17</v>
      </c>
    </row>
    <row r="72" spans="1:10" s="48" customFormat="1" ht="15" x14ac:dyDescent="0.25">
      <c r="A72" s="84"/>
      <c r="B72" s="85">
        <v>90002</v>
      </c>
      <c r="C72" s="139" t="s">
        <v>35</v>
      </c>
      <c r="D72" s="53">
        <f t="shared" si="0"/>
        <v>24000</v>
      </c>
      <c r="E72" s="53">
        <f t="shared" si="1"/>
        <v>24000</v>
      </c>
      <c r="F72" s="140">
        <v>24000</v>
      </c>
      <c r="G72" s="87"/>
      <c r="H72" s="88"/>
      <c r="I72" s="87"/>
      <c r="J72" s="56" t="s">
        <v>17</v>
      </c>
    </row>
    <row r="73" spans="1:10" s="48" customFormat="1" ht="15.75" thickBot="1" x14ac:dyDescent="0.25">
      <c r="A73" s="90"/>
      <c r="B73" s="91">
        <v>90015</v>
      </c>
      <c r="C73" s="141" t="s">
        <v>62</v>
      </c>
      <c r="D73" s="75">
        <f t="shared" si="0"/>
        <v>50000</v>
      </c>
      <c r="E73" s="75">
        <f t="shared" si="1"/>
        <v>50000</v>
      </c>
      <c r="F73" s="142">
        <v>50000</v>
      </c>
      <c r="G73" s="108"/>
      <c r="H73" s="93"/>
      <c r="I73" s="108"/>
      <c r="J73" s="77" t="s">
        <v>17</v>
      </c>
    </row>
    <row r="74" spans="1:10" s="48" customFormat="1" ht="15.75" thickBot="1" x14ac:dyDescent="0.25">
      <c r="A74" s="34">
        <v>921</v>
      </c>
      <c r="B74" s="35"/>
      <c r="C74" s="36" t="s">
        <v>53</v>
      </c>
      <c r="D74" s="37">
        <f t="shared" si="0"/>
        <v>15000</v>
      </c>
      <c r="E74" s="37">
        <f t="shared" si="1"/>
        <v>15000</v>
      </c>
      <c r="F74" s="37">
        <f>SUM(F75:F75)</f>
        <v>15000</v>
      </c>
      <c r="G74" s="97">
        <f>SUM(G75:G75)</f>
        <v>0</v>
      </c>
      <c r="H74" s="97">
        <f>SUM(H75:H75)</f>
        <v>0</v>
      </c>
      <c r="I74" s="97">
        <f>SUM(I75:I75)</f>
        <v>0</v>
      </c>
      <c r="J74" s="80"/>
    </row>
    <row r="75" spans="1:10" s="48" customFormat="1" ht="15.75" thickBot="1" x14ac:dyDescent="0.25">
      <c r="A75" s="66"/>
      <c r="B75" s="143">
        <v>92109</v>
      </c>
      <c r="C75" s="127" t="s">
        <v>63</v>
      </c>
      <c r="D75" s="69">
        <f t="shared" si="0"/>
        <v>15000</v>
      </c>
      <c r="E75" s="69">
        <f t="shared" si="1"/>
        <v>15000</v>
      </c>
      <c r="F75" s="144">
        <v>15000</v>
      </c>
      <c r="G75" s="145"/>
      <c r="H75" s="146"/>
      <c r="I75" s="145"/>
      <c r="J75" s="71" t="s">
        <v>17</v>
      </c>
    </row>
    <row r="76" spans="1:10" s="48" customFormat="1" ht="15.75" thickBot="1" x14ac:dyDescent="0.25">
      <c r="A76" s="34">
        <v>926</v>
      </c>
      <c r="B76" s="35"/>
      <c r="C76" s="36" t="s">
        <v>25</v>
      </c>
      <c r="D76" s="37">
        <f t="shared" si="0"/>
        <v>10000</v>
      </c>
      <c r="E76" s="37">
        <f t="shared" si="1"/>
        <v>10000</v>
      </c>
      <c r="F76" s="37">
        <f>SUM(F77:F77)</f>
        <v>10000</v>
      </c>
      <c r="G76" s="97">
        <f>SUM(G77:G77)</f>
        <v>0</v>
      </c>
      <c r="H76" s="97">
        <f>SUM(H77:H77)</f>
        <v>0</v>
      </c>
      <c r="I76" s="97">
        <f>SUM(I77:I77)</f>
        <v>0</v>
      </c>
      <c r="J76" s="80"/>
    </row>
    <row r="77" spans="1:10" s="48" customFormat="1" ht="15" x14ac:dyDescent="0.2">
      <c r="A77" s="41"/>
      <c r="B77" s="42">
        <v>92601</v>
      </c>
      <c r="C77" s="67" t="s">
        <v>52</v>
      </c>
      <c r="D77" s="44">
        <f t="shared" si="0"/>
        <v>10000</v>
      </c>
      <c r="E77" s="44">
        <f t="shared" si="1"/>
        <v>10000</v>
      </c>
      <c r="F77" s="147">
        <v>10000</v>
      </c>
      <c r="G77" s="148"/>
      <c r="H77" s="149"/>
      <c r="I77" s="148"/>
      <c r="J77" s="47" t="s">
        <v>17</v>
      </c>
    </row>
    <row r="78" spans="1:10" s="154" customFormat="1" ht="34.5" customHeight="1" thickBot="1" x14ac:dyDescent="0.25">
      <c r="A78" s="150" t="s">
        <v>19</v>
      </c>
      <c r="B78" s="151"/>
      <c r="C78" s="151"/>
      <c r="D78" s="152">
        <f>D11+D26+D36+D51+D55+D61+D63+D70+D74+D76</f>
        <v>4134770</v>
      </c>
      <c r="E78" s="152">
        <f>E11+E26+E36+E51+E55+E61+E63+E70+E74+E76</f>
        <v>4134770</v>
      </c>
      <c r="F78" s="152">
        <f>F11+F26+F36+F51+F55+F61+F63+F70+F74+F76</f>
        <v>2464770</v>
      </c>
      <c r="G78" s="152">
        <f>G11+G26+G36+G51+G55+G61+G63+G70+G74+G76</f>
        <v>0</v>
      </c>
      <c r="H78" s="152">
        <f>H11+H26+H36+H51+H55+H61+H63+H70+H74+H76</f>
        <v>230000</v>
      </c>
      <c r="I78" s="152">
        <f>I11+I26+I36+I51+I55+I61+I63+I70+I74+I76</f>
        <v>1440000</v>
      </c>
      <c r="J78" s="153"/>
    </row>
    <row r="79" spans="1:10" ht="34.5" customHeight="1" thickTop="1" x14ac:dyDescent="0.25">
      <c r="J79" s="155"/>
    </row>
    <row r="85" spans="3:3" ht="34.5" customHeight="1" x14ac:dyDescent="0.25">
      <c r="C85" s="156"/>
    </row>
    <row r="86" spans="3:3" ht="34.5" customHeight="1" x14ac:dyDescent="0.25">
      <c r="C86" s="156"/>
    </row>
    <row r="87" spans="3:3" ht="34.5" customHeight="1" x14ac:dyDescent="0.25">
      <c r="C87" s="156"/>
    </row>
  </sheetData>
  <mergeCells count="15">
    <mergeCell ref="A5:J5"/>
    <mergeCell ref="H2:J2"/>
    <mergeCell ref="H3:J3"/>
    <mergeCell ref="H4:J4"/>
    <mergeCell ref="H1:J1"/>
    <mergeCell ref="A78:C78"/>
    <mergeCell ref="A6:J6"/>
    <mergeCell ref="A7:A9"/>
    <mergeCell ref="B7:B9"/>
    <mergeCell ref="C7:C9"/>
    <mergeCell ref="D7:D9"/>
    <mergeCell ref="E7:I7"/>
    <mergeCell ref="J7:J9"/>
    <mergeCell ref="E8:E9"/>
    <mergeCell ref="F8:I8"/>
  </mergeCells>
  <phoneticPr fontId="0" type="noConversion"/>
  <printOptions horizontalCentered="1"/>
  <pageMargins left="0.70866141732283472" right="0.70866141732283472" top="0.98425196850393704" bottom="0.70866141732283472" header="0" footer="0"/>
  <pageSetup paperSize="9" scale="5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uglw</cp:lastModifiedBy>
  <cp:lastPrinted>2016-01-28T06:42:11Z</cp:lastPrinted>
  <dcterms:created xsi:type="dcterms:W3CDTF">2011-11-03T18:58:59Z</dcterms:created>
  <dcterms:modified xsi:type="dcterms:W3CDTF">2016-01-28T06:42:22Z</dcterms:modified>
</cp:coreProperties>
</file>