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Dziennik Urzędowy\budżet do publikacji\"/>
    </mc:Choice>
  </mc:AlternateContent>
  <bookViews>
    <workbookView xWindow="0" yWindow="0" windowWidth="28800" windowHeight="12435"/>
  </bookViews>
  <sheets>
    <sheet name="Arkusz2" sheetId="1" r:id="rId1"/>
  </sheets>
  <definedNames>
    <definedName name="_xlnm.Print_Area" localSheetId="0">Arkusz2!$A$1:$J$96</definedName>
    <definedName name="_xlnm.Print_Titles" localSheetId="0">Arkusz2!$7:$10</definedName>
  </definedNames>
  <calcPr calcId="152511"/>
</workbook>
</file>

<file path=xl/calcChain.xml><?xml version="1.0" encoding="utf-8"?>
<calcChain xmlns="http://schemas.openxmlformats.org/spreadsheetml/2006/main">
  <c r="H90" i="1" l="1"/>
  <c r="H78" i="1"/>
  <c r="H27" i="1"/>
  <c r="H11" i="1"/>
  <c r="E21" i="1"/>
  <c r="D21" i="1"/>
  <c r="E81" i="1"/>
  <c r="D81" i="1" s="1"/>
  <c r="E36" i="1"/>
  <c r="D36" i="1" s="1"/>
  <c r="E38" i="1"/>
  <c r="D38" i="1" s="1"/>
  <c r="F11" i="1"/>
  <c r="F27" i="1"/>
  <c r="F40" i="1"/>
  <c r="F55" i="1"/>
  <c r="F59" i="1"/>
  <c r="F68" i="1"/>
  <c r="F78" i="1"/>
  <c r="F88" i="1"/>
  <c r="F90" i="1"/>
  <c r="E37" i="1"/>
  <c r="D37" i="1" s="1"/>
  <c r="E80" i="1"/>
  <c r="D80" i="1" s="1"/>
  <c r="E82" i="1"/>
  <c r="D82" i="1"/>
  <c r="D95" i="1"/>
  <c r="E64" i="1"/>
  <c r="D64" i="1" s="1"/>
  <c r="D76" i="1"/>
  <c r="E76" i="1"/>
  <c r="H76" i="1"/>
  <c r="E50" i="1"/>
  <c r="D50" i="1" s="1"/>
  <c r="E20" i="1"/>
  <c r="D20" i="1" s="1"/>
  <c r="E19" i="1"/>
  <c r="D19" i="1" s="1"/>
  <c r="E18" i="1"/>
  <c r="D18" i="1" s="1"/>
  <c r="E17" i="1"/>
  <c r="D17" i="1"/>
  <c r="E16" i="1"/>
  <c r="D16" i="1" s="1"/>
  <c r="G55" i="1"/>
  <c r="H55" i="1"/>
  <c r="I55" i="1"/>
  <c r="E58" i="1"/>
  <c r="D58" i="1"/>
  <c r="E57" i="1"/>
  <c r="D57" i="1" s="1"/>
  <c r="E39" i="1"/>
  <c r="D39" i="1" s="1"/>
  <c r="E35" i="1"/>
  <c r="D35" i="1" s="1"/>
  <c r="G68" i="1"/>
  <c r="H68" i="1"/>
  <c r="I68" i="1"/>
  <c r="I11" i="1"/>
  <c r="G27" i="1"/>
  <c r="I27" i="1"/>
  <c r="G40" i="1"/>
  <c r="H40" i="1"/>
  <c r="I40" i="1"/>
  <c r="G59" i="1"/>
  <c r="H59" i="1"/>
  <c r="I59" i="1"/>
  <c r="F66" i="1"/>
  <c r="G66" i="1"/>
  <c r="H66" i="1"/>
  <c r="I66" i="1"/>
  <c r="G78" i="1"/>
  <c r="I78" i="1"/>
  <c r="G88" i="1"/>
  <c r="H88" i="1"/>
  <c r="I88" i="1"/>
  <c r="G90" i="1"/>
  <c r="I90" i="1"/>
  <c r="E12" i="1"/>
  <c r="D12" i="1" s="1"/>
  <c r="E13" i="1"/>
  <c r="D13" i="1" s="1"/>
  <c r="E15" i="1"/>
  <c r="D15" i="1" s="1"/>
  <c r="E26" i="1"/>
  <c r="D26" i="1" s="1"/>
  <c r="E28" i="1"/>
  <c r="D28" i="1" s="1"/>
  <c r="E29" i="1"/>
  <c r="D29" i="1" s="1"/>
  <c r="E30" i="1"/>
  <c r="D30" i="1" s="1"/>
  <c r="E31" i="1"/>
  <c r="D31" i="1"/>
  <c r="E32" i="1"/>
  <c r="D32" i="1" s="1"/>
  <c r="E33" i="1"/>
  <c r="E34" i="1"/>
  <c r="D34" i="1"/>
  <c r="E41" i="1"/>
  <c r="D41" i="1" s="1"/>
  <c r="E42" i="1"/>
  <c r="D42" i="1"/>
  <c r="E43" i="1"/>
  <c r="D43" i="1" s="1"/>
  <c r="E44" i="1"/>
  <c r="D44" i="1"/>
  <c r="E45" i="1"/>
  <c r="D45" i="1" s="1"/>
  <c r="E46" i="1"/>
  <c r="D46" i="1" s="1"/>
  <c r="E47" i="1"/>
  <c r="D47" i="1" s="1"/>
  <c r="E48" i="1"/>
  <c r="D48" i="1"/>
  <c r="E49" i="1"/>
  <c r="D49" i="1" s="1"/>
  <c r="E51" i="1"/>
  <c r="D51" i="1"/>
  <c r="E53" i="1"/>
  <c r="D53" i="1" s="1"/>
  <c r="E54" i="1"/>
  <c r="D54" i="1" s="1"/>
  <c r="E56" i="1"/>
  <c r="D56" i="1" s="1"/>
  <c r="E60" i="1"/>
  <c r="D60" i="1"/>
  <c r="E61" i="1"/>
  <c r="E62" i="1"/>
  <c r="D62" i="1"/>
  <c r="E63" i="1"/>
  <c r="D63" i="1" s="1"/>
  <c r="E65" i="1"/>
  <c r="D65" i="1" s="1"/>
  <c r="E67" i="1"/>
  <c r="D67" i="1" s="1"/>
  <c r="E69" i="1"/>
  <c r="D69" i="1" s="1"/>
  <c r="E71" i="1"/>
  <c r="D71" i="1" s="1"/>
  <c r="E74" i="1"/>
  <c r="D74" i="1"/>
  <c r="E75" i="1"/>
  <c r="D75" i="1" s="1"/>
  <c r="E89" i="1"/>
  <c r="D89" i="1" s="1"/>
  <c r="D33" i="1"/>
  <c r="D61" i="1"/>
  <c r="J11" i="1"/>
  <c r="J66" i="1"/>
  <c r="E79" i="1"/>
  <c r="D79" i="1" s="1"/>
  <c r="E78" i="1" l="1"/>
  <c r="D78" i="1" s="1"/>
  <c r="E90" i="1"/>
  <c r="D90" i="1" s="1"/>
  <c r="E68" i="1"/>
  <c r="D68" i="1" s="1"/>
  <c r="E27" i="1"/>
  <c r="D27" i="1" s="1"/>
  <c r="F96" i="1"/>
  <c r="E55" i="1"/>
  <c r="D55" i="1" s="1"/>
  <c r="E59" i="1"/>
  <c r="D59" i="1" s="1"/>
  <c r="H96" i="1"/>
  <c r="E11" i="1"/>
  <c r="D11" i="1" s="1"/>
  <c r="E88" i="1"/>
  <c r="D88" i="1" s="1"/>
  <c r="G96" i="1"/>
  <c r="E66" i="1"/>
  <c r="D66" i="1" s="1"/>
  <c r="I96" i="1"/>
  <c r="E40" i="1"/>
  <c r="D40" i="1" s="1"/>
  <c r="D96" i="1" l="1"/>
  <c r="E96" i="1"/>
</calcChain>
</file>

<file path=xl/sharedStrings.xml><?xml version="1.0" encoding="utf-8"?>
<sst xmlns="http://schemas.openxmlformats.org/spreadsheetml/2006/main" count="188" uniqueCount="106">
  <si>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</si>
  <si>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</si>
  <si>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</si>
  <si>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</si>
  <si>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</si>
  <si>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</si>
  <si>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</si>
  <si>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</si>
  <si>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</si>
  <si>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</si>
  <si>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</si>
  <si>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</si>
  <si>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</si>
  <si>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</si>
  <si>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</si>
  <si>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</si>
  <si>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</si>
  <si>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</si>
  <si>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</si>
  <si>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</si>
  <si>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</si>
  <si>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</si>
  <si>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</si>
  <si>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</si>
  <si>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</si>
  <si>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</si>
  <si>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</si>
  <si>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</si>
  <si>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Zaręby 4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</si>
  <si>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</si>
  <si>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</si>
  <si>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</si>
  <si>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</si>
  <si>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</si>
  <si>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</si>
  <si>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</si>
  <si>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</si>
  <si>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 xml:space="preserve">Modernizacja oczyszczalni w Rogóżu 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</si>
  <si>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</si>
  <si>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</si>
  <si>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</si>
  <si>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</si>
  <si>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</si>
  <si>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</si>
  <si>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</si>
  <si>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</si>
  <si>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</si>
  <si>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</si>
  <si>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</si>
  <si>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</si>
  <si>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Kraszewo 33</t>
  </si>
  <si>
    <t>Modernizacja  budynku komunalnego Babiak 13</t>
  </si>
  <si>
    <t>Modernizacja  budynku komunalnego Stabunity 1/3</t>
  </si>
  <si>
    <t>Modernizacja budynku komunalnego Jarandowo 1</t>
  </si>
  <si>
    <t>Modernizacja  budynku komunalnego Sarnowo 9</t>
  </si>
  <si>
    <t>System monitoringu (kamery, rejestrator, osprzęt)</t>
  </si>
  <si>
    <t>Modernizacja strażnicy Runowo</t>
  </si>
  <si>
    <t>Wykonanie oświetlenia solarnego</t>
  </si>
  <si>
    <t>Modernizacja świetlicy Kochanówka (dokumentacja)</t>
  </si>
  <si>
    <t>WYDATKI  INWESTYCYJNE  NA  2016 R.</t>
  </si>
  <si>
    <t>rok budżetowy 2016 (6+7+8+9)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</si>
  <si>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</si>
  <si>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</si>
  <si>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</si>
  <si>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</si>
  <si>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</si>
  <si>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>Modernizacja, remont przystanków</t>
  </si>
  <si>
    <t>Opracowanie dokumentacji "Przebudowa odcinka drogi gminnej 117016N w m.Pilnik"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</si>
  <si>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</si>
  <si>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</si>
  <si>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</si>
  <si>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</si>
  <si>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</si>
  <si>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</si>
  <si>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</si>
  <si>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</si>
  <si>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</si>
  <si>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</si>
  <si>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</si>
  <si>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Zakup sprzętu informatycznego</t>
  </si>
  <si>
    <t>Załącznik Nr 3</t>
  </si>
  <si>
    <t>Pomoc społeczna</t>
  </si>
  <si>
    <t>01095</t>
  </si>
  <si>
    <t>Zakup gruntu - droga Świętnik, dz. 41/6</t>
  </si>
  <si>
    <t>Zakup gruntu w miejscowości Blanki</t>
  </si>
  <si>
    <t>Zakup gruntu w Markajmach, dz. 59/5</t>
  </si>
  <si>
    <t>Plac zabaw w m. Knipy</t>
  </si>
  <si>
    <t>Placu zabaw w m. Kotowo</t>
  </si>
  <si>
    <t>Doposażenie terenu wokół wiaty wiejskiej na potzeby wsi Medyny</t>
  </si>
  <si>
    <t>Budowa wiaty w m. Babiak</t>
  </si>
  <si>
    <t>Budowa wiaty w m. Workiejmy</t>
  </si>
  <si>
    <t>Ogrodzenie działki Nr 254/2 w m. Kaszuny</t>
  </si>
  <si>
    <t>Oczyszczenie i ogrodzenie stawu na działce nr 254/2 w m. Rogóż</t>
  </si>
  <si>
    <t>Budowa boiska lekkoatletycznego w m. Kraszewo (dokumentacja)</t>
  </si>
  <si>
    <t>Zakup lokalu użytkowego (pokój nr 14 urzędu)</t>
  </si>
  <si>
    <t>Zakup gruntu w miejscowości Runowo Dz. Nr 135</t>
  </si>
  <si>
    <t>Zakup samochodu osobowo-dostawczego.</t>
  </si>
  <si>
    <t xml:space="preserve">Rady Gminy Lidzbark Warmiński </t>
  </si>
  <si>
    <t>Przebudowa drogi gminnej nr 117016N w m. Pilnik</t>
  </si>
  <si>
    <t>Walec samojezdny</t>
  </si>
  <si>
    <t xml:space="preserve">Budowa oświetlenia drogi gminnej w m. Markajmy </t>
  </si>
  <si>
    <t>Oznakowanie wsi Suryty</t>
  </si>
  <si>
    <t>Wykonanie siłowni zewnętrznej w miejscowości Blanki</t>
  </si>
  <si>
    <t>Modernizacja oczyszczalni ścieków w Kraszewie</t>
  </si>
  <si>
    <t>do Uchwały Nr XIV/126/2016</t>
  </si>
  <si>
    <t>z dnia 8 czerwca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</si>
</sst>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sz val="11"/>
      <color indexed="8"/>
      <name val="Times New Roman CE"/>
      <charset val="238"/>
    </font>
    <font>
      <u val="singleAccounting"/>
      <sz val="11"/>
      <color indexed="8"/>
      <name val="Times New Roman CE"/>
      <charset val="238"/>
    </font>
    <font>
      <b/>
      <u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3" fillId="0" borderId="13" xfId="1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43" fontId="4" fillId="0" borderId="8" xfId="1" applyFont="1" applyBorder="1" applyAlignment="1">
      <alignment horizontal="center" vertical="center"/>
    </xf>
    <xf numFmtId="43" fontId="4" fillId="0" borderId="8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6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43" fontId="5" fillId="0" borderId="4" xfId="1" applyFont="1" applyBorder="1" applyAlignment="1">
      <alignment horizontal="center" vertical="center"/>
    </xf>
    <xf numFmtId="43" fontId="5" fillId="2" borderId="4" xfId="1" applyFont="1" applyFill="1" applyBorder="1" applyAlignment="1" applyProtection="1">
      <alignment horizontal="right" vertical="center"/>
    </xf>
    <xf numFmtId="165" fontId="5" fillId="0" borderId="4" xfId="1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43" fontId="5" fillId="0" borderId="3" xfId="1" applyFont="1" applyBorder="1" applyAlignment="1">
      <alignment horizontal="center" vertical="center"/>
    </xf>
    <xf numFmtId="43" fontId="5" fillId="2" borderId="3" xfId="1" applyFont="1" applyFill="1" applyBorder="1" applyAlignment="1" applyProtection="1">
      <alignment horizontal="right" vertical="center"/>
    </xf>
    <xf numFmtId="165" fontId="5" fillId="0" borderId="3" xfId="1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3" fontId="2" fillId="2" borderId="3" xfId="1" applyFont="1" applyFill="1" applyBorder="1" applyAlignment="1" applyProtection="1">
      <alignment horizontal="right" vertical="center"/>
    </xf>
    <xf numFmtId="43" fontId="5" fillId="0" borderId="3" xfId="1" applyFont="1" applyBorder="1" applyAlignment="1">
      <alignment horizontal="right" vertical="center"/>
    </xf>
    <xf numFmtId="49" fontId="5" fillId="0" borderId="4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justify" vertical="center" wrapText="1"/>
    </xf>
    <xf numFmtId="43" fontId="5" fillId="2" borderId="18" xfId="1" applyFont="1" applyFill="1" applyBorder="1" applyAlignment="1" applyProtection="1">
      <alignment horizontal="center"/>
    </xf>
    <xf numFmtId="43" fontId="5" fillId="2" borderId="18" xfId="1" applyFont="1" applyFill="1" applyBorder="1" applyAlignment="1" applyProtection="1">
      <alignment horizontal="center" vertical="center"/>
    </xf>
    <xf numFmtId="0" fontId="2" fillId="0" borderId="12" xfId="0" applyFont="1" applyBorder="1" applyAlignment="1">
      <alignment horizontal="justify" vertical="center" wrapText="1"/>
    </xf>
    <xf numFmtId="43" fontId="2" fillId="2" borderId="19" xfId="1" applyFont="1" applyFill="1" applyBorder="1" applyAlignment="1" applyProtection="1">
      <alignment horizontal="center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43" fontId="2" fillId="2" borderId="3" xfId="1" applyFont="1" applyFill="1" applyBorder="1" applyAlignment="1" applyProtection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42" xfId="1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43" fontId="5" fillId="0" borderId="6" xfId="1" applyFont="1" applyBorder="1" applyAlignment="1">
      <alignment horizontal="center" vertical="center"/>
    </xf>
    <xf numFmtId="43" fontId="2" fillId="2" borderId="6" xfId="1" applyFont="1" applyFill="1" applyBorder="1" applyAlignment="1" applyProtection="1">
      <alignment horizontal="center"/>
    </xf>
    <xf numFmtId="165" fontId="5" fillId="0" borderId="6" xfId="1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center" vertical="center"/>
    </xf>
    <xf numFmtId="49" fontId="5" fillId="0" borderId="40" xfId="1" applyNumberFormat="1" applyFont="1" applyBorder="1" applyAlignment="1">
      <alignment horizontal="center" vertical="center"/>
    </xf>
    <xf numFmtId="0" fontId="5" fillId="2" borderId="6" xfId="0" applyNumberFormat="1" applyFont="1" applyFill="1" applyBorder="1" applyAlignment="1" applyProtection="1">
      <alignment horizontal="left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 wrapText="1"/>
    </xf>
    <xf numFmtId="4" fontId="5" fillId="0" borderId="25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43" fontId="4" fillId="0" borderId="8" xfId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43" fontId="5" fillId="0" borderId="4" xfId="1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right" vertical="center" wrapText="1"/>
    </xf>
    <xf numFmtId="43" fontId="5" fillId="2" borderId="6" xfId="1" applyFont="1" applyFill="1" applyBorder="1" applyAlignment="1" applyProtection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43" fontId="4" fillId="0" borderId="23" xfId="1" applyFont="1" applyBorder="1" applyAlignment="1">
      <alignment horizontal="center" vertical="center"/>
    </xf>
    <xf numFmtId="43" fontId="4" fillId="0" borderId="23" xfId="1" applyFont="1" applyBorder="1" applyAlignment="1">
      <alignment horizontal="center"/>
    </xf>
    <xf numFmtId="3" fontId="4" fillId="0" borderId="23" xfId="0" applyNumberFormat="1" applyFont="1" applyBorder="1" applyAlignment="1">
      <alignment horizontal="center" vertical="center" wrapText="1"/>
    </xf>
    <xf numFmtId="43" fontId="4" fillId="0" borderId="23" xfId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43" fontId="6" fillId="4" borderId="3" xfId="1" applyFont="1" applyFill="1" applyBorder="1" applyAlignment="1" applyProtection="1">
      <alignment horizontal="right" vertical="center"/>
    </xf>
    <xf numFmtId="0" fontId="2" fillId="0" borderId="40" xfId="0" applyFont="1" applyBorder="1" applyAlignment="1">
      <alignment horizontal="center" vertical="center"/>
    </xf>
    <xf numFmtId="43" fontId="5" fillId="2" borderId="6" xfId="1" applyFont="1" applyFill="1" applyBorder="1" applyAlignment="1" applyProtection="1">
      <alignment horizontal="center"/>
    </xf>
    <xf numFmtId="0" fontId="4" fillId="2" borderId="35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left" vertical="center" wrapText="1"/>
    </xf>
    <xf numFmtId="43" fontId="4" fillId="0" borderId="8" xfId="1" applyFont="1" applyBorder="1" applyAlignment="1">
      <alignment horizontal="center" vertical="center" wrapText="1"/>
    </xf>
    <xf numFmtId="43" fontId="5" fillId="2" borderId="4" xfId="1" applyFont="1" applyFill="1" applyBorder="1" applyAlignment="1" applyProtection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3" fontId="5" fillId="2" borderId="3" xfId="1" applyFont="1" applyFill="1" applyBorder="1" applyAlignment="1" applyProtection="1">
      <alignment horizontal="center"/>
    </xf>
    <xf numFmtId="0" fontId="5" fillId="4" borderId="0" xfId="0" applyFont="1" applyFill="1" applyAlignment="1">
      <alignment vertical="center"/>
    </xf>
    <xf numFmtId="43" fontId="5" fillId="2" borderId="6" xfId="1" applyFont="1" applyFill="1" applyBorder="1" applyAlignment="1" applyProtection="1">
      <alignment horizontal="right" vertical="center"/>
    </xf>
    <xf numFmtId="43" fontId="5" fillId="0" borderId="6" xfId="1" applyFont="1" applyBorder="1" applyAlignment="1">
      <alignment horizontal="center"/>
    </xf>
    <xf numFmtId="0" fontId="5" fillId="0" borderId="5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horizontal="left" vertical="center" wrapText="1"/>
    </xf>
    <xf numFmtId="43" fontId="5" fillId="0" borderId="7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/>
    </xf>
    <xf numFmtId="3" fontId="5" fillId="0" borderId="7" xfId="0" applyNumberFormat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wrapText="1"/>
    </xf>
    <xf numFmtId="43" fontId="5" fillId="0" borderId="4" xfId="1" applyFont="1" applyBorder="1" applyAlignment="1">
      <alignment horizontal="right"/>
    </xf>
    <xf numFmtId="0" fontId="5" fillId="2" borderId="3" xfId="0" applyFont="1" applyFill="1" applyBorder="1" applyAlignment="1">
      <alignment wrapText="1"/>
    </xf>
    <xf numFmtId="43" fontId="5" fillId="0" borderId="3" xfId="1" applyFont="1" applyBorder="1" applyAlignment="1">
      <alignment horizontal="right"/>
    </xf>
    <xf numFmtId="43" fontId="5" fillId="0" borderId="3" xfId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4" xfId="1" applyFont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2" fillId="2" borderId="16" xfId="0" applyNumberFormat="1" applyFont="1" applyFill="1" applyBorder="1" applyAlignment="1" applyProtection="1">
      <alignment horizontal="left" vertical="center" wrapText="1"/>
    </xf>
    <xf numFmtId="43" fontId="5" fillId="0" borderId="16" xfId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 wrapText="1"/>
    </xf>
    <xf numFmtId="43" fontId="5" fillId="0" borderId="16" xfId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43" fontId="4" fillId="0" borderId="20" xfId="1" applyFont="1" applyBorder="1" applyAlignment="1">
      <alignment horizontal="center" vertical="center"/>
    </xf>
    <xf numFmtId="43" fontId="4" fillId="0" borderId="20" xfId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/>
    </xf>
    <xf numFmtId="43" fontId="5" fillId="2" borderId="7" xfId="1" applyFont="1" applyFill="1" applyBorder="1" applyAlignment="1" applyProtection="1">
      <alignment horizontal="center" vertical="center"/>
    </xf>
    <xf numFmtId="164" fontId="5" fillId="0" borderId="7" xfId="1" applyNumberFormat="1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43" fontId="4" fillId="0" borderId="4" xfId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3" fontId="4" fillId="0" borderId="3" xfId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43" fontId="5" fillId="2" borderId="3" xfId="1" applyFont="1" applyFill="1" applyBorder="1" applyAlignment="1" applyProtection="1">
      <alignment horizontal="center" vertical="center"/>
    </xf>
    <xf numFmtId="164" fontId="5" fillId="0" borderId="3" xfId="1" applyNumberFormat="1" applyFont="1" applyBorder="1" applyAlignment="1">
      <alignment horizontal="center" vertical="center" wrapText="1"/>
    </xf>
    <xf numFmtId="43" fontId="7" fillId="3" borderId="16" xfId="1" applyFont="1" applyFill="1" applyBorder="1" applyAlignment="1">
      <alignment horizontal="center" vertical="center"/>
    </xf>
    <xf numFmtId="4" fontId="7" fillId="3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justify" wrapText="1"/>
    </xf>
    <xf numFmtId="0" fontId="7" fillId="3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3" fontId="3" fillId="0" borderId="36" xfId="1" applyFont="1" applyFill="1" applyBorder="1" applyAlignment="1">
      <alignment horizontal="center" vertical="center" wrapText="1"/>
    </xf>
    <xf numFmtId="43" fontId="3" fillId="0" borderId="37" xfId="1" applyFont="1" applyFill="1" applyBorder="1" applyAlignment="1">
      <alignment horizontal="center" vertical="center" wrapText="1"/>
    </xf>
    <xf numFmtId="43" fontId="3" fillId="0" borderId="38" xfId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43" fontId="3" fillId="0" borderId="39" xfId="1" applyFont="1" applyFill="1" applyBorder="1" applyAlignment="1">
      <alignment horizontal="center" vertical="center" wrapText="1"/>
    </xf>
    <xf numFmtId="43" fontId="3" fillId="0" borderId="28" xfId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abSelected="1" zoomScale="90" zoomScaleNormal="90" workbookViewId="0">
      <pane ySplit="10" topLeftCell="A68" activePane="bottomLeft" state="frozen"/>
      <selection pane="bottomLeft" activeCell="L66" sqref="L66"/>
    </sheetView>
  </sheetViews>
  <sheetFormatPr defaultRowHeight="15" x14ac:dyDescent="0.25"/>
  <cols>
    <col min="1" max="1" width="6.28515625" style="1" customWidth="1"/>
    <col min="2" max="2" width="8.28515625" style="1" customWidth="1"/>
    <col min="3" max="3" width="68.7109375" style="2" customWidth="1"/>
    <col min="4" max="4" width="16.5703125" style="3" bestFit="1" customWidth="1"/>
    <col min="5" max="5" width="16" style="3" customWidth="1"/>
    <col min="6" max="6" width="15.5703125" style="4" customWidth="1"/>
    <col min="7" max="7" width="9.5703125" style="5" customWidth="1"/>
    <col min="8" max="8" width="15.5703125" style="3" customWidth="1"/>
    <col min="9" max="9" width="15.5703125" style="5" customWidth="1"/>
    <col min="10" max="10" width="13.85546875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x14ac:dyDescent="0.2">
      <c r="A1" s="164" t="s">
        <v>80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3" x14ac:dyDescent="0.25">
      <c r="H2" s="164" t="s">
        <v>104</v>
      </c>
      <c r="I2" s="164"/>
      <c r="J2" s="164"/>
    </row>
    <row r="3" spans="1:13" x14ac:dyDescent="0.25">
      <c r="H3" s="164" t="s">
        <v>97</v>
      </c>
      <c r="I3" s="164"/>
      <c r="J3" s="164"/>
    </row>
    <row r="4" spans="1:13" x14ac:dyDescent="0.25">
      <c r="H4" s="164" t="s">
        <v>105</v>
      </c>
      <c r="I4" s="164"/>
      <c r="J4" s="164"/>
    </row>
    <row r="5" spans="1:13" ht="14.25" customHeight="1" x14ac:dyDescent="0.2">
      <c r="A5" s="154" t="s">
        <v>59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3" ht="9" customHeight="1" thickBot="1" x14ac:dyDescent="0.25">
      <c r="A6" s="154"/>
      <c r="B6" s="154"/>
      <c r="C6" s="154"/>
      <c r="D6" s="154"/>
      <c r="E6" s="154"/>
      <c r="F6" s="154"/>
      <c r="G6" s="154"/>
      <c r="H6" s="154"/>
      <c r="I6" s="154"/>
      <c r="J6" s="154"/>
    </row>
    <row r="7" spans="1:13" ht="16.5" thickTop="1" thickBot="1" x14ac:dyDescent="0.25">
      <c r="A7" s="155" t="s">
        <v>0</v>
      </c>
      <c r="B7" s="158" t="s">
        <v>1</v>
      </c>
      <c r="C7" s="161" t="s">
        <v>2</v>
      </c>
      <c r="D7" s="165" t="s">
        <v>3</v>
      </c>
      <c r="E7" s="168" t="s">
        <v>4</v>
      </c>
      <c r="F7" s="169"/>
      <c r="G7" s="169"/>
      <c r="H7" s="169"/>
      <c r="I7" s="169"/>
      <c r="J7" s="170" t="s">
        <v>20</v>
      </c>
    </row>
    <row r="8" spans="1:13" ht="15.75" thickBot="1" x14ac:dyDescent="0.25">
      <c r="A8" s="156"/>
      <c r="B8" s="159"/>
      <c r="C8" s="162"/>
      <c r="D8" s="166"/>
      <c r="E8" s="173" t="s">
        <v>60</v>
      </c>
      <c r="F8" s="175" t="s">
        <v>5</v>
      </c>
      <c r="G8" s="176"/>
      <c r="H8" s="177"/>
      <c r="I8" s="177"/>
      <c r="J8" s="171"/>
    </row>
    <row r="9" spans="1:13" ht="70.5" customHeight="1" thickBot="1" x14ac:dyDescent="0.25">
      <c r="A9" s="157"/>
      <c r="B9" s="160"/>
      <c r="C9" s="163"/>
      <c r="D9" s="167"/>
      <c r="E9" s="174"/>
      <c r="F9" s="7" t="s">
        <v>6</v>
      </c>
      <c r="G9" s="6" t="s">
        <v>7</v>
      </c>
      <c r="H9" s="7" t="s">
        <v>8</v>
      </c>
      <c r="I9" s="6" t="s">
        <v>9</v>
      </c>
      <c r="J9" s="172"/>
    </row>
    <row r="10" spans="1:13" s="5" customFormat="1" ht="16.5" thickTop="1" thickBot="1" x14ac:dyDescent="0.25">
      <c r="A10" s="8">
        <v>1</v>
      </c>
      <c r="B10" s="9">
        <v>2</v>
      </c>
      <c r="C10" s="10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2">
        <v>10</v>
      </c>
    </row>
    <row r="11" spans="1:13" s="19" customFormat="1" ht="18.75" customHeight="1" thickBot="1" x14ac:dyDescent="0.25">
      <c r="A11" s="13" t="s">
        <v>10</v>
      </c>
      <c r="B11" s="14"/>
      <c r="C11" s="15" t="s">
        <v>11</v>
      </c>
      <c r="D11" s="16">
        <f>E11</f>
        <v>250560</v>
      </c>
      <c r="E11" s="16">
        <f>F11+G11+H11+I11</f>
        <v>250560</v>
      </c>
      <c r="F11" s="16">
        <f>SUM(F12:F26)</f>
        <v>236160</v>
      </c>
      <c r="G11" s="16">
        <v>0</v>
      </c>
      <c r="H11" s="16">
        <f>SUM(H12:H26)</f>
        <v>14400</v>
      </c>
      <c r="I11" s="17">
        <f>SUM(I12:I26)</f>
        <v>0</v>
      </c>
      <c r="J11" s="18">
        <f>SUM(J12:J26)</f>
        <v>0</v>
      </c>
    </row>
    <row r="12" spans="1:13" s="27" customFormat="1" ht="30" x14ac:dyDescent="0.2">
      <c r="A12" s="20"/>
      <c r="B12" s="21" t="s">
        <v>26</v>
      </c>
      <c r="C12" s="22" t="s">
        <v>36</v>
      </c>
      <c r="D12" s="23">
        <f t="shared" ref="D12:D95" si="0">E12</f>
        <v>15000</v>
      </c>
      <c r="E12" s="23">
        <f t="shared" ref="E12:E89" si="1">F12+G12+H12+I12</f>
        <v>15000</v>
      </c>
      <c r="F12" s="24">
        <v>15000</v>
      </c>
      <c r="G12" s="23"/>
      <c r="H12" s="23"/>
      <c r="I12" s="25"/>
      <c r="J12" s="26" t="s">
        <v>17</v>
      </c>
      <c r="M12" s="28"/>
    </row>
    <row r="13" spans="1:13" s="27" customFormat="1" ht="17.25" customHeight="1" x14ac:dyDescent="0.2">
      <c r="A13" s="29"/>
      <c r="B13" s="30" t="s">
        <v>26</v>
      </c>
      <c r="C13" s="31" t="s">
        <v>37</v>
      </c>
      <c r="D13" s="32">
        <f t="shared" si="0"/>
        <v>25000</v>
      </c>
      <c r="E13" s="32">
        <f t="shared" si="1"/>
        <v>25000</v>
      </c>
      <c r="F13" s="33">
        <v>25000</v>
      </c>
      <c r="G13" s="32"/>
      <c r="H13" s="32"/>
      <c r="I13" s="34"/>
      <c r="J13" s="35" t="s">
        <v>17</v>
      </c>
      <c r="M13" s="28"/>
    </row>
    <row r="14" spans="1:13" s="27" customFormat="1" ht="17.25" customHeight="1" x14ac:dyDescent="0.2">
      <c r="A14" s="29"/>
      <c r="B14" s="36" t="s">
        <v>69</v>
      </c>
      <c r="C14" s="31" t="s">
        <v>103</v>
      </c>
      <c r="D14" s="32">
        <v>20000</v>
      </c>
      <c r="E14" s="32">
        <v>20000</v>
      </c>
      <c r="F14" s="33">
        <v>20000</v>
      </c>
      <c r="G14" s="32"/>
      <c r="H14" s="32"/>
      <c r="I14" s="34"/>
      <c r="J14" s="35" t="s">
        <v>17</v>
      </c>
      <c r="M14" s="28"/>
    </row>
    <row r="15" spans="1:13" s="27" customFormat="1" ht="15.75" customHeight="1" x14ac:dyDescent="0.2">
      <c r="A15" s="29"/>
      <c r="B15" s="30" t="s">
        <v>26</v>
      </c>
      <c r="C15" s="31" t="s">
        <v>49</v>
      </c>
      <c r="D15" s="32">
        <f t="shared" si="0"/>
        <v>20000</v>
      </c>
      <c r="E15" s="32">
        <f t="shared" si="1"/>
        <v>20000</v>
      </c>
      <c r="F15" s="37">
        <v>20000</v>
      </c>
      <c r="G15" s="32"/>
      <c r="H15" s="32"/>
      <c r="I15" s="38"/>
      <c r="J15" s="35" t="s">
        <v>17</v>
      </c>
      <c r="M15" s="28"/>
    </row>
    <row r="16" spans="1:13" s="27" customFormat="1" x14ac:dyDescent="0.25">
      <c r="A16" s="29"/>
      <c r="B16" s="39" t="s">
        <v>69</v>
      </c>
      <c r="C16" s="40" t="s">
        <v>70</v>
      </c>
      <c r="D16" s="23">
        <f t="shared" si="0"/>
        <v>5000</v>
      </c>
      <c r="E16" s="23">
        <f t="shared" si="1"/>
        <v>5000</v>
      </c>
      <c r="F16" s="41">
        <v>5000</v>
      </c>
      <c r="G16" s="32"/>
      <c r="H16" s="32"/>
      <c r="I16" s="34"/>
      <c r="J16" s="35" t="s">
        <v>17</v>
      </c>
    </row>
    <row r="17" spans="1:10" s="27" customFormat="1" x14ac:dyDescent="0.25">
      <c r="A17" s="29"/>
      <c r="B17" s="39" t="s">
        <v>69</v>
      </c>
      <c r="C17" s="40" t="s">
        <v>71</v>
      </c>
      <c r="D17" s="23">
        <f t="shared" si="0"/>
        <v>8000</v>
      </c>
      <c r="E17" s="23">
        <f t="shared" si="1"/>
        <v>8000</v>
      </c>
      <c r="F17" s="41">
        <v>8000</v>
      </c>
      <c r="G17" s="32"/>
      <c r="H17" s="32"/>
      <c r="I17" s="34"/>
      <c r="J17" s="35" t="s">
        <v>17</v>
      </c>
    </row>
    <row r="18" spans="1:10" s="27" customFormat="1" x14ac:dyDescent="0.2">
      <c r="A18" s="29"/>
      <c r="B18" s="21" t="s">
        <v>26</v>
      </c>
      <c r="C18" s="40" t="s">
        <v>72</v>
      </c>
      <c r="D18" s="23">
        <f t="shared" si="0"/>
        <v>12000</v>
      </c>
      <c r="E18" s="23">
        <f t="shared" si="1"/>
        <v>12000</v>
      </c>
      <c r="F18" s="42">
        <v>12000</v>
      </c>
      <c r="G18" s="32"/>
      <c r="H18" s="32"/>
      <c r="I18" s="34"/>
      <c r="J18" s="35" t="s">
        <v>17</v>
      </c>
    </row>
    <row r="19" spans="1:10" s="27" customFormat="1" x14ac:dyDescent="0.25">
      <c r="A19" s="29"/>
      <c r="B19" s="21" t="s">
        <v>26</v>
      </c>
      <c r="C19" s="43" t="s">
        <v>73</v>
      </c>
      <c r="D19" s="23">
        <f t="shared" si="0"/>
        <v>30000</v>
      </c>
      <c r="E19" s="23">
        <f t="shared" si="1"/>
        <v>30000</v>
      </c>
      <c r="F19" s="44">
        <v>30000</v>
      </c>
      <c r="G19" s="32"/>
      <c r="H19" s="32"/>
      <c r="I19" s="34"/>
      <c r="J19" s="35" t="s">
        <v>17</v>
      </c>
    </row>
    <row r="20" spans="1:10" s="27" customFormat="1" x14ac:dyDescent="0.25">
      <c r="A20" s="29"/>
      <c r="B20" s="21" t="s">
        <v>26</v>
      </c>
      <c r="C20" s="45" t="s">
        <v>74</v>
      </c>
      <c r="D20" s="32">
        <f>E20</f>
        <v>15000</v>
      </c>
      <c r="E20" s="32">
        <f>F20+G20+H20+I20</f>
        <v>15000</v>
      </c>
      <c r="F20" s="46">
        <v>15000</v>
      </c>
      <c r="G20" s="32"/>
      <c r="H20" s="32"/>
      <c r="I20" s="34"/>
      <c r="J20" s="35" t="s">
        <v>17</v>
      </c>
    </row>
    <row r="21" spans="1:10" s="27" customFormat="1" x14ac:dyDescent="0.25">
      <c r="A21" s="29"/>
      <c r="B21" s="47" t="s">
        <v>82</v>
      </c>
      <c r="C21" s="45" t="s">
        <v>102</v>
      </c>
      <c r="D21" s="32">
        <f>E21</f>
        <v>21000</v>
      </c>
      <c r="E21" s="32">
        <f>F21+G21+H21+I21</f>
        <v>21000</v>
      </c>
      <c r="F21" s="46">
        <v>7600</v>
      </c>
      <c r="G21" s="32"/>
      <c r="H21" s="32">
        <v>13400</v>
      </c>
      <c r="I21" s="34"/>
      <c r="J21" s="35" t="s">
        <v>17</v>
      </c>
    </row>
    <row r="22" spans="1:10" s="27" customFormat="1" x14ac:dyDescent="0.25">
      <c r="A22" s="29"/>
      <c r="B22" s="48" t="s">
        <v>82</v>
      </c>
      <c r="C22" s="49" t="s">
        <v>83</v>
      </c>
      <c r="D22" s="32">
        <v>3600</v>
      </c>
      <c r="E22" s="32">
        <v>3600</v>
      </c>
      <c r="F22" s="46">
        <v>3600</v>
      </c>
      <c r="G22" s="32"/>
      <c r="H22" s="32"/>
      <c r="I22" s="34"/>
      <c r="J22" s="35" t="s">
        <v>17</v>
      </c>
    </row>
    <row r="23" spans="1:10" s="27" customFormat="1" x14ac:dyDescent="0.25">
      <c r="A23" s="29"/>
      <c r="B23" s="48" t="s">
        <v>82</v>
      </c>
      <c r="C23" s="49" t="s">
        <v>85</v>
      </c>
      <c r="D23" s="50">
        <v>45000</v>
      </c>
      <c r="E23" s="50">
        <v>45000</v>
      </c>
      <c r="F23" s="51">
        <v>45000</v>
      </c>
      <c r="G23" s="50"/>
      <c r="H23" s="50"/>
      <c r="I23" s="52"/>
      <c r="J23" s="53" t="s">
        <v>17</v>
      </c>
    </row>
    <row r="24" spans="1:10" s="27" customFormat="1" x14ac:dyDescent="0.25">
      <c r="A24" s="29"/>
      <c r="B24" s="54" t="s">
        <v>82</v>
      </c>
      <c r="C24" s="55" t="s">
        <v>92</v>
      </c>
      <c r="D24" s="50">
        <v>7960</v>
      </c>
      <c r="E24" s="50">
        <v>7960</v>
      </c>
      <c r="F24" s="51">
        <v>6960</v>
      </c>
      <c r="G24" s="50"/>
      <c r="H24" s="50">
        <v>1000</v>
      </c>
      <c r="I24" s="52"/>
      <c r="J24" s="53" t="s">
        <v>17</v>
      </c>
    </row>
    <row r="25" spans="1:10" s="27" customFormat="1" x14ac:dyDescent="0.25">
      <c r="A25" s="56"/>
      <c r="B25" s="54" t="s">
        <v>82</v>
      </c>
      <c r="C25" s="55" t="s">
        <v>95</v>
      </c>
      <c r="D25" s="50">
        <v>13000</v>
      </c>
      <c r="E25" s="50">
        <v>13000</v>
      </c>
      <c r="F25" s="51">
        <v>13000</v>
      </c>
      <c r="G25" s="50"/>
      <c r="H25" s="50"/>
      <c r="I25" s="52"/>
      <c r="J25" s="53" t="s">
        <v>17</v>
      </c>
    </row>
    <row r="26" spans="1:10" s="27" customFormat="1" ht="15.75" thickBot="1" x14ac:dyDescent="0.25">
      <c r="A26" s="57"/>
      <c r="B26" s="58" t="s">
        <v>38</v>
      </c>
      <c r="C26" s="59" t="s">
        <v>84</v>
      </c>
      <c r="D26" s="50">
        <f t="shared" si="0"/>
        <v>10000</v>
      </c>
      <c r="E26" s="50">
        <f t="shared" si="1"/>
        <v>10000</v>
      </c>
      <c r="F26" s="50">
        <v>10000</v>
      </c>
      <c r="G26" s="50"/>
      <c r="H26" s="50"/>
      <c r="I26" s="52"/>
      <c r="J26" s="60" t="s">
        <v>17</v>
      </c>
    </row>
    <row r="27" spans="1:10" s="27" customFormat="1" ht="16.5" thickTop="1" thickBot="1" x14ac:dyDescent="0.25">
      <c r="A27" s="61">
        <v>600</v>
      </c>
      <c r="B27" s="14"/>
      <c r="C27" s="15" t="s">
        <v>12</v>
      </c>
      <c r="D27" s="16">
        <f t="shared" si="0"/>
        <v>3897711</v>
      </c>
      <c r="E27" s="16">
        <f t="shared" si="1"/>
        <v>3897711</v>
      </c>
      <c r="F27" s="62">
        <f>SUM(F28:F39)</f>
        <v>2316220</v>
      </c>
      <c r="G27" s="63">
        <f>SUM(G28:G39)</f>
        <v>0</v>
      </c>
      <c r="H27" s="16">
        <f>SUM(H28:H39)</f>
        <v>80000</v>
      </c>
      <c r="I27" s="64">
        <f>SUM(I28:I39)</f>
        <v>1501491</v>
      </c>
      <c r="J27" s="65"/>
    </row>
    <row r="28" spans="1:10" s="27" customFormat="1" x14ac:dyDescent="0.2">
      <c r="A28" s="66"/>
      <c r="B28" s="67">
        <v>60016</v>
      </c>
      <c r="C28" s="45" t="s">
        <v>39</v>
      </c>
      <c r="D28" s="23">
        <f t="shared" si="0"/>
        <v>190000</v>
      </c>
      <c r="E28" s="23">
        <f t="shared" si="1"/>
        <v>190000</v>
      </c>
      <c r="F28" s="24">
        <v>110000</v>
      </c>
      <c r="G28" s="23"/>
      <c r="H28" s="68">
        <v>80000</v>
      </c>
      <c r="I28" s="25"/>
      <c r="J28" s="26" t="s">
        <v>17</v>
      </c>
    </row>
    <row r="29" spans="1:10" s="27" customFormat="1" x14ac:dyDescent="0.2">
      <c r="A29" s="29"/>
      <c r="B29" s="30">
        <v>60016</v>
      </c>
      <c r="C29" s="49" t="s">
        <v>76</v>
      </c>
      <c r="D29" s="32">
        <f t="shared" si="0"/>
        <v>70000</v>
      </c>
      <c r="E29" s="32">
        <f t="shared" si="1"/>
        <v>70000</v>
      </c>
      <c r="F29" s="33">
        <v>70000</v>
      </c>
      <c r="G29" s="69"/>
      <c r="H29" s="70"/>
      <c r="I29" s="71"/>
      <c r="J29" s="35" t="s">
        <v>17</v>
      </c>
    </row>
    <row r="30" spans="1:10" s="27" customFormat="1" x14ac:dyDescent="0.2">
      <c r="A30" s="29"/>
      <c r="B30" s="30">
        <v>60016</v>
      </c>
      <c r="C30" s="49" t="s">
        <v>63</v>
      </c>
      <c r="D30" s="32">
        <f t="shared" si="0"/>
        <v>80000</v>
      </c>
      <c r="E30" s="32">
        <f t="shared" si="1"/>
        <v>80000</v>
      </c>
      <c r="F30" s="33">
        <v>80000</v>
      </c>
      <c r="G30" s="69"/>
      <c r="H30" s="70"/>
      <c r="I30" s="70"/>
      <c r="J30" s="35" t="s">
        <v>17</v>
      </c>
    </row>
    <row r="31" spans="1:10" s="27" customFormat="1" x14ac:dyDescent="0.2">
      <c r="A31" s="29"/>
      <c r="B31" s="30">
        <v>60016</v>
      </c>
      <c r="C31" s="49" t="s">
        <v>40</v>
      </c>
      <c r="D31" s="32">
        <f t="shared" si="0"/>
        <v>100000</v>
      </c>
      <c r="E31" s="32">
        <f t="shared" si="1"/>
        <v>100000</v>
      </c>
      <c r="F31" s="37">
        <v>100000</v>
      </c>
      <c r="G31" s="69"/>
      <c r="H31" s="70"/>
      <c r="I31" s="70"/>
      <c r="J31" s="35" t="s">
        <v>17</v>
      </c>
    </row>
    <row r="32" spans="1:10" s="27" customFormat="1" x14ac:dyDescent="0.2">
      <c r="A32" s="29"/>
      <c r="B32" s="30">
        <v>60016</v>
      </c>
      <c r="C32" s="49" t="s">
        <v>41</v>
      </c>
      <c r="D32" s="32">
        <f t="shared" si="0"/>
        <v>130000</v>
      </c>
      <c r="E32" s="32">
        <f t="shared" si="1"/>
        <v>130000</v>
      </c>
      <c r="F32" s="33">
        <v>130000</v>
      </c>
      <c r="G32" s="69"/>
      <c r="H32" s="70"/>
      <c r="I32" s="70"/>
      <c r="J32" s="35" t="s">
        <v>17</v>
      </c>
    </row>
    <row r="33" spans="1:10" s="27" customFormat="1" ht="15.75" customHeight="1" x14ac:dyDescent="0.2">
      <c r="A33" s="29"/>
      <c r="B33" s="30">
        <v>60016</v>
      </c>
      <c r="C33" s="49" t="s">
        <v>64</v>
      </c>
      <c r="D33" s="32">
        <f t="shared" si="0"/>
        <v>40000</v>
      </c>
      <c r="E33" s="32">
        <f t="shared" si="1"/>
        <v>40000</v>
      </c>
      <c r="F33" s="37">
        <v>40000</v>
      </c>
      <c r="G33" s="69"/>
      <c r="H33" s="70"/>
      <c r="I33" s="70"/>
      <c r="J33" s="35" t="s">
        <v>17</v>
      </c>
    </row>
    <row r="34" spans="1:10" s="27" customFormat="1" ht="15.75" customHeight="1" x14ac:dyDescent="0.2">
      <c r="A34" s="29"/>
      <c r="B34" s="30">
        <v>60016</v>
      </c>
      <c r="C34" s="49" t="s">
        <v>65</v>
      </c>
      <c r="D34" s="32">
        <f t="shared" si="0"/>
        <v>10000</v>
      </c>
      <c r="E34" s="32">
        <f t="shared" si="1"/>
        <v>10000</v>
      </c>
      <c r="F34" s="33">
        <v>10000</v>
      </c>
      <c r="G34" s="69"/>
      <c r="H34" s="70"/>
      <c r="I34" s="70"/>
      <c r="J34" s="35" t="s">
        <v>17</v>
      </c>
    </row>
    <row r="35" spans="1:10" s="27" customFormat="1" ht="15.75" customHeight="1" x14ac:dyDescent="0.2">
      <c r="A35" s="29"/>
      <c r="B35" s="30">
        <v>60016</v>
      </c>
      <c r="C35" s="49" t="s">
        <v>42</v>
      </c>
      <c r="D35" s="32">
        <f>E35</f>
        <v>10000</v>
      </c>
      <c r="E35" s="32">
        <f>F35+G35+H35+I35</f>
        <v>10000</v>
      </c>
      <c r="F35" s="33">
        <v>10000</v>
      </c>
      <c r="G35" s="69"/>
      <c r="H35" s="70"/>
      <c r="I35" s="70"/>
      <c r="J35" s="53" t="s">
        <v>17</v>
      </c>
    </row>
    <row r="36" spans="1:10" s="27" customFormat="1" ht="15.75" customHeight="1" x14ac:dyDescent="0.2">
      <c r="A36" s="29"/>
      <c r="B36" s="30">
        <v>60016</v>
      </c>
      <c r="C36" s="49" t="s">
        <v>99</v>
      </c>
      <c r="D36" s="32">
        <f>E36</f>
        <v>100000</v>
      </c>
      <c r="E36" s="32">
        <f>F36+G36+H36+I36</f>
        <v>100000</v>
      </c>
      <c r="F36" s="33">
        <v>100000</v>
      </c>
      <c r="G36" s="69"/>
      <c r="H36" s="70"/>
      <c r="I36" s="70"/>
      <c r="J36" s="53" t="s">
        <v>17</v>
      </c>
    </row>
    <row r="37" spans="1:10" s="27" customFormat="1" ht="15.75" customHeight="1" x14ac:dyDescent="0.2">
      <c r="A37" s="29"/>
      <c r="B37" s="30">
        <v>60016</v>
      </c>
      <c r="C37" s="49" t="s">
        <v>96</v>
      </c>
      <c r="D37" s="32">
        <f>E37</f>
        <v>40000</v>
      </c>
      <c r="E37" s="32">
        <f>F37+G37+H37+I37</f>
        <v>40000</v>
      </c>
      <c r="F37" s="33">
        <v>40000</v>
      </c>
      <c r="G37" s="69"/>
      <c r="H37" s="70"/>
      <c r="I37" s="70"/>
      <c r="J37" s="53" t="s">
        <v>17</v>
      </c>
    </row>
    <row r="38" spans="1:10" s="27" customFormat="1" ht="15.75" customHeight="1" x14ac:dyDescent="0.2">
      <c r="A38" s="29"/>
      <c r="B38" s="30">
        <v>60016</v>
      </c>
      <c r="C38" s="49" t="s">
        <v>98</v>
      </c>
      <c r="D38" s="32">
        <f>E38</f>
        <v>3094241</v>
      </c>
      <c r="E38" s="32">
        <f>F38+G38+H38+I38</f>
        <v>3094241</v>
      </c>
      <c r="F38" s="33">
        <v>1592750</v>
      </c>
      <c r="G38" s="69"/>
      <c r="H38" s="70"/>
      <c r="I38" s="70">
        <v>1501491</v>
      </c>
      <c r="J38" s="35" t="s">
        <v>17</v>
      </c>
    </row>
    <row r="39" spans="1:10" s="27" customFormat="1" ht="30.75" thickBot="1" x14ac:dyDescent="0.25">
      <c r="A39" s="57"/>
      <c r="B39" s="58">
        <v>60016</v>
      </c>
      <c r="C39" s="55" t="s">
        <v>67</v>
      </c>
      <c r="D39" s="50">
        <f>E39</f>
        <v>33470</v>
      </c>
      <c r="E39" s="50">
        <f>F39+G39+H39+I39</f>
        <v>33470</v>
      </c>
      <c r="F39" s="72">
        <v>33470</v>
      </c>
      <c r="G39" s="73"/>
      <c r="H39" s="74"/>
      <c r="I39" s="74"/>
      <c r="J39" s="53" t="s">
        <v>17</v>
      </c>
    </row>
    <row r="40" spans="1:10" s="27" customFormat="1" ht="20.25" customHeight="1" thickTop="1" thickBot="1" x14ac:dyDescent="0.25">
      <c r="A40" s="61">
        <v>700</v>
      </c>
      <c r="B40" s="75"/>
      <c r="C40" s="76" t="s">
        <v>13</v>
      </c>
      <c r="D40" s="77">
        <f t="shared" si="0"/>
        <v>302800</v>
      </c>
      <c r="E40" s="77">
        <f t="shared" si="1"/>
        <v>302800</v>
      </c>
      <c r="F40" s="78">
        <f>SUM(F41:F54)</f>
        <v>252800</v>
      </c>
      <c r="G40" s="79">
        <f>SUM(G41:G54)</f>
        <v>0</v>
      </c>
      <c r="H40" s="80">
        <f>SUM(H41:H54)</f>
        <v>50000</v>
      </c>
      <c r="I40" s="79">
        <f>SUM(I41:I54)</f>
        <v>0</v>
      </c>
      <c r="J40" s="81"/>
    </row>
    <row r="41" spans="1:10" ht="15.75" customHeight="1" x14ac:dyDescent="0.2">
      <c r="A41" s="82"/>
      <c r="B41" s="83">
        <v>70005</v>
      </c>
      <c r="C41" s="45" t="s">
        <v>66</v>
      </c>
      <c r="D41" s="23">
        <f t="shared" si="0"/>
        <v>5000</v>
      </c>
      <c r="E41" s="23">
        <f t="shared" si="1"/>
        <v>5000</v>
      </c>
      <c r="F41" s="24">
        <v>5000</v>
      </c>
      <c r="G41" s="84"/>
      <c r="H41" s="84"/>
      <c r="I41" s="85"/>
      <c r="J41" s="26" t="s">
        <v>17</v>
      </c>
    </row>
    <row r="42" spans="1:10" ht="15.75" customHeight="1" x14ac:dyDescent="0.2">
      <c r="A42" s="86"/>
      <c r="B42" s="87">
        <v>70005</v>
      </c>
      <c r="C42" s="49" t="s">
        <v>28</v>
      </c>
      <c r="D42" s="32">
        <f t="shared" si="0"/>
        <v>8000</v>
      </c>
      <c r="E42" s="32">
        <f t="shared" si="1"/>
        <v>8000</v>
      </c>
      <c r="F42" s="33">
        <v>8000</v>
      </c>
      <c r="G42" s="88"/>
      <c r="H42" s="88"/>
      <c r="I42" s="89"/>
      <c r="J42" s="35" t="s">
        <v>17</v>
      </c>
    </row>
    <row r="43" spans="1:10" ht="15.75" customHeight="1" x14ac:dyDescent="0.2">
      <c r="A43" s="86"/>
      <c r="B43" s="87">
        <v>70005</v>
      </c>
      <c r="C43" s="49" t="s">
        <v>50</v>
      </c>
      <c r="D43" s="32">
        <f t="shared" si="0"/>
        <v>10000</v>
      </c>
      <c r="E43" s="32">
        <f t="shared" si="1"/>
        <v>10000</v>
      </c>
      <c r="F43" s="33">
        <v>10000</v>
      </c>
      <c r="G43" s="88"/>
      <c r="H43" s="88"/>
      <c r="I43" s="89"/>
      <c r="J43" s="35" t="s">
        <v>17</v>
      </c>
    </row>
    <row r="44" spans="1:10" ht="15.75" customHeight="1" x14ac:dyDescent="0.2">
      <c r="A44" s="86"/>
      <c r="B44" s="30">
        <v>70005</v>
      </c>
      <c r="C44" s="49" t="s">
        <v>51</v>
      </c>
      <c r="D44" s="32">
        <f t="shared" si="0"/>
        <v>20000</v>
      </c>
      <c r="E44" s="32">
        <f t="shared" si="1"/>
        <v>20000</v>
      </c>
      <c r="F44" s="33">
        <v>20000</v>
      </c>
      <c r="G44" s="88"/>
      <c r="H44" s="88"/>
      <c r="I44" s="89"/>
      <c r="J44" s="35" t="s">
        <v>17</v>
      </c>
    </row>
    <row r="45" spans="1:10" ht="15.75" customHeight="1" x14ac:dyDescent="0.2">
      <c r="A45" s="86"/>
      <c r="B45" s="87">
        <v>70005</v>
      </c>
      <c r="C45" s="49" t="s">
        <v>52</v>
      </c>
      <c r="D45" s="32">
        <f t="shared" si="0"/>
        <v>15000</v>
      </c>
      <c r="E45" s="32">
        <f t="shared" si="1"/>
        <v>15000</v>
      </c>
      <c r="F45" s="33">
        <v>15000</v>
      </c>
      <c r="G45" s="88"/>
      <c r="H45" s="88"/>
      <c r="I45" s="89"/>
      <c r="J45" s="35" t="s">
        <v>17</v>
      </c>
    </row>
    <row r="46" spans="1:10" s="27" customFormat="1" ht="15.75" customHeight="1" x14ac:dyDescent="0.2">
      <c r="A46" s="29"/>
      <c r="B46" s="30">
        <v>70005</v>
      </c>
      <c r="C46" s="49" t="s">
        <v>53</v>
      </c>
      <c r="D46" s="32">
        <f t="shared" si="0"/>
        <v>6000</v>
      </c>
      <c r="E46" s="32">
        <f t="shared" si="1"/>
        <v>6000</v>
      </c>
      <c r="F46" s="33">
        <v>6000</v>
      </c>
      <c r="G46" s="32"/>
      <c r="H46" s="32"/>
      <c r="I46" s="32"/>
      <c r="J46" s="35" t="s">
        <v>17</v>
      </c>
    </row>
    <row r="47" spans="1:10" s="27" customFormat="1" ht="15.75" customHeight="1" x14ac:dyDescent="0.2">
      <c r="A47" s="29"/>
      <c r="B47" s="87">
        <v>70005</v>
      </c>
      <c r="C47" s="49" t="s">
        <v>29</v>
      </c>
      <c r="D47" s="32">
        <f t="shared" si="0"/>
        <v>10000</v>
      </c>
      <c r="E47" s="32">
        <f t="shared" si="1"/>
        <v>10000</v>
      </c>
      <c r="F47" s="33">
        <v>10000</v>
      </c>
      <c r="G47" s="32"/>
      <c r="H47" s="32"/>
      <c r="I47" s="32"/>
      <c r="J47" s="35" t="s">
        <v>17</v>
      </c>
    </row>
    <row r="48" spans="1:10" s="27" customFormat="1" ht="15.75" customHeight="1" x14ac:dyDescent="0.2">
      <c r="A48" s="29"/>
      <c r="B48" s="87">
        <v>70005</v>
      </c>
      <c r="C48" s="49" t="s">
        <v>30</v>
      </c>
      <c r="D48" s="32">
        <f t="shared" si="0"/>
        <v>40000</v>
      </c>
      <c r="E48" s="32">
        <f t="shared" si="1"/>
        <v>40000</v>
      </c>
      <c r="F48" s="33">
        <v>40000</v>
      </c>
      <c r="G48" s="32"/>
      <c r="H48" s="32"/>
      <c r="I48" s="32"/>
      <c r="J48" s="35" t="s">
        <v>17</v>
      </c>
    </row>
    <row r="49" spans="1:11" s="27" customFormat="1" ht="15.75" customHeight="1" x14ac:dyDescent="0.2">
      <c r="A49" s="29"/>
      <c r="B49" s="30">
        <v>70005</v>
      </c>
      <c r="C49" s="49" t="s">
        <v>31</v>
      </c>
      <c r="D49" s="32">
        <f t="shared" si="0"/>
        <v>100000</v>
      </c>
      <c r="E49" s="32">
        <f t="shared" si="1"/>
        <v>100000</v>
      </c>
      <c r="F49" s="33">
        <v>100000</v>
      </c>
      <c r="G49" s="32"/>
      <c r="H49" s="32"/>
      <c r="I49" s="32"/>
      <c r="J49" s="35" t="s">
        <v>17</v>
      </c>
    </row>
    <row r="50" spans="1:11" s="27" customFormat="1" ht="15.75" customHeight="1" x14ac:dyDescent="0.2">
      <c r="A50" s="29"/>
      <c r="B50" s="30">
        <v>70005</v>
      </c>
      <c r="C50" s="49" t="s">
        <v>78</v>
      </c>
      <c r="D50" s="32">
        <f t="shared" si="0"/>
        <v>10000</v>
      </c>
      <c r="E50" s="32">
        <f t="shared" si="1"/>
        <v>10000</v>
      </c>
      <c r="F50" s="33">
        <v>10000</v>
      </c>
      <c r="G50" s="32"/>
      <c r="H50" s="32"/>
      <c r="I50" s="32"/>
      <c r="J50" s="35" t="s">
        <v>17</v>
      </c>
    </row>
    <row r="51" spans="1:11" s="27" customFormat="1" ht="15.75" customHeight="1" x14ac:dyDescent="0.2">
      <c r="A51" s="29"/>
      <c r="B51" s="87">
        <v>70005</v>
      </c>
      <c r="C51" s="49" t="s">
        <v>54</v>
      </c>
      <c r="D51" s="32">
        <f t="shared" si="0"/>
        <v>3800</v>
      </c>
      <c r="E51" s="32">
        <f t="shared" si="1"/>
        <v>3800</v>
      </c>
      <c r="F51" s="33">
        <v>3800</v>
      </c>
      <c r="G51" s="32"/>
      <c r="H51" s="32"/>
      <c r="I51" s="32"/>
      <c r="J51" s="35" t="s">
        <v>17</v>
      </c>
    </row>
    <row r="52" spans="1:11" s="27" customFormat="1" ht="15.75" customHeight="1" x14ac:dyDescent="0.2">
      <c r="A52" s="29"/>
      <c r="B52" s="87">
        <v>70005</v>
      </c>
      <c r="C52" s="49" t="s">
        <v>75</v>
      </c>
      <c r="D52" s="32">
        <v>15000</v>
      </c>
      <c r="E52" s="32">
        <v>15000</v>
      </c>
      <c r="F52" s="33">
        <v>15000</v>
      </c>
      <c r="G52" s="32"/>
      <c r="H52" s="32"/>
      <c r="I52" s="32"/>
      <c r="J52" s="35" t="s">
        <v>17</v>
      </c>
    </row>
    <row r="53" spans="1:11" s="27" customFormat="1" ht="15.75" customHeight="1" x14ac:dyDescent="0.2">
      <c r="A53" s="29"/>
      <c r="B53" s="30">
        <v>70005</v>
      </c>
      <c r="C53" s="90" t="s">
        <v>33</v>
      </c>
      <c r="D53" s="32">
        <f t="shared" si="0"/>
        <v>50000</v>
      </c>
      <c r="E53" s="32">
        <f t="shared" si="1"/>
        <v>50000</v>
      </c>
      <c r="F53" s="91"/>
      <c r="G53" s="32"/>
      <c r="H53" s="38">
        <v>50000</v>
      </c>
      <c r="I53" s="32"/>
      <c r="J53" s="35" t="s">
        <v>17</v>
      </c>
    </row>
    <row r="54" spans="1:11" s="27" customFormat="1" ht="15.75" customHeight="1" thickBot="1" x14ac:dyDescent="0.3">
      <c r="A54" s="56"/>
      <c r="B54" s="92">
        <v>70005</v>
      </c>
      <c r="C54" s="55" t="s">
        <v>43</v>
      </c>
      <c r="D54" s="50">
        <f t="shared" si="0"/>
        <v>10000</v>
      </c>
      <c r="E54" s="50">
        <f t="shared" si="1"/>
        <v>10000</v>
      </c>
      <c r="F54" s="93">
        <v>10000</v>
      </c>
      <c r="G54" s="73"/>
      <c r="H54" s="74"/>
      <c r="I54" s="74"/>
      <c r="J54" s="53" t="s">
        <v>17</v>
      </c>
    </row>
    <row r="55" spans="1:11" s="27" customFormat="1" ht="16.5" customHeight="1" thickBot="1" x14ac:dyDescent="0.25">
      <c r="A55" s="13">
        <v>710</v>
      </c>
      <c r="B55" s="94"/>
      <c r="C55" s="95" t="s">
        <v>21</v>
      </c>
      <c r="D55" s="16">
        <f>E55</f>
        <v>110000</v>
      </c>
      <c r="E55" s="16">
        <f>F55+G55+H55+I55</f>
        <v>110000</v>
      </c>
      <c r="F55" s="62">
        <f>SUM(F56:F58)</f>
        <v>110000</v>
      </c>
      <c r="G55" s="63">
        <f>SUM(G56:G58)</f>
        <v>0</v>
      </c>
      <c r="H55" s="96">
        <f>SUM(H56:H58)</f>
        <v>0</v>
      </c>
      <c r="I55" s="63">
        <f>SUM(I56:I58)</f>
        <v>0</v>
      </c>
      <c r="J55" s="65"/>
    </row>
    <row r="56" spans="1:11" s="27" customFormat="1" ht="16.5" customHeight="1" x14ac:dyDescent="0.25">
      <c r="A56" s="66"/>
      <c r="B56" s="21">
        <v>71004</v>
      </c>
      <c r="C56" s="45" t="s">
        <v>22</v>
      </c>
      <c r="D56" s="23">
        <f t="shared" si="0"/>
        <v>15000</v>
      </c>
      <c r="E56" s="23">
        <f t="shared" si="1"/>
        <v>15000</v>
      </c>
      <c r="F56" s="97">
        <v>15000</v>
      </c>
      <c r="G56" s="98"/>
      <c r="H56" s="99"/>
      <c r="I56" s="98"/>
      <c r="J56" s="26" t="s">
        <v>17</v>
      </c>
    </row>
    <row r="57" spans="1:11" s="27" customFormat="1" ht="16.5" customHeight="1" x14ac:dyDescent="0.25">
      <c r="A57" s="29"/>
      <c r="B57" s="30">
        <v>71004</v>
      </c>
      <c r="C57" s="49" t="s">
        <v>44</v>
      </c>
      <c r="D57" s="32">
        <f>E57</f>
        <v>75000</v>
      </c>
      <c r="E57" s="32">
        <f>F57+G57+H57+I57</f>
        <v>75000</v>
      </c>
      <c r="F57" s="100">
        <v>75000</v>
      </c>
      <c r="G57" s="69"/>
      <c r="H57" s="70"/>
      <c r="I57" s="69"/>
      <c r="J57" s="35" t="s">
        <v>17</v>
      </c>
    </row>
    <row r="58" spans="1:11" s="27" customFormat="1" ht="16.5" customHeight="1" thickBot="1" x14ac:dyDescent="0.3">
      <c r="A58" s="56"/>
      <c r="B58" s="58">
        <v>71004</v>
      </c>
      <c r="C58" s="55" t="s">
        <v>68</v>
      </c>
      <c r="D58" s="50">
        <f>E58</f>
        <v>20000</v>
      </c>
      <c r="E58" s="50">
        <f>F58+G58+H58+I58</f>
        <v>20000</v>
      </c>
      <c r="F58" s="93">
        <v>20000</v>
      </c>
      <c r="G58" s="73"/>
      <c r="H58" s="74"/>
      <c r="I58" s="73"/>
      <c r="J58" s="53" t="s">
        <v>17</v>
      </c>
      <c r="K58" s="101"/>
    </row>
    <row r="59" spans="1:11" s="27" customFormat="1" ht="16.5" customHeight="1" thickBot="1" x14ac:dyDescent="0.25">
      <c r="A59" s="13">
        <v>750</v>
      </c>
      <c r="B59" s="14"/>
      <c r="C59" s="15" t="s">
        <v>14</v>
      </c>
      <c r="D59" s="16">
        <f t="shared" si="0"/>
        <v>172500</v>
      </c>
      <c r="E59" s="16">
        <f t="shared" si="1"/>
        <v>172500</v>
      </c>
      <c r="F59" s="62">
        <f>SUM(F60:F65)</f>
        <v>172500</v>
      </c>
      <c r="G59" s="63">
        <f>G60+G65</f>
        <v>0</v>
      </c>
      <c r="H59" s="96">
        <f>H60+H65</f>
        <v>0</v>
      </c>
      <c r="I59" s="63">
        <f>I60+I65</f>
        <v>0</v>
      </c>
      <c r="J59" s="65"/>
    </row>
    <row r="60" spans="1:11" ht="16.5" customHeight="1" x14ac:dyDescent="0.2">
      <c r="A60" s="66"/>
      <c r="B60" s="21">
        <v>75023</v>
      </c>
      <c r="C60" s="45" t="s">
        <v>61</v>
      </c>
      <c r="D60" s="23">
        <f t="shared" si="0"/>
        <v>10000</v>
      </c>
      <c r="E60" s="23">
        <f t="shared" si="1"/>
        <v>10000</v>
      </c>
      <c r="F60" s="24">
        <v>10000</v>
      </c>
      <c r="G60" s="98"/>
      <c r="H60" s="99"/>
      <c r="I60" s="98"/>
      <c r="J60" s="26" t="s">
        <v>17</v>
      </c>
    </row>
    <row r="61" spans="1:11" ht="16.5" customHeight="1" x14ac:dyDescent="0.2">
      <c r="A61" s="29"/>
      <c r="B61" s="30">
        <v>75023</v>
      </c>
      <c r="C61" s="49" t="s">
        <v>62</v>
      </c>
      <c r="D61" s="32">
        <f t="shared" si="0"/>
        <v>17500</v>
      </c>
      <c r="E61" s="32">
        <f t="shared" si="1"/>
        <v>17500</v>
      </c>
      <c r="F61" s="33">
        <v>17500</v>
      </c>
      <c r="G61" s="69"/>
      <c r="H61" s="70"/>
      <c r="I61" s="69"/>
      <c r="J61" s="35" t="s">
        <v>17</v>
      </c>
    </row>
    <row r="62" spans="1:11" ht="16.5" customHeight="1" x14ac:dyDescent="0.2">
      <c r="A62" s="29"/>
      <c r="B62" s="30">
        <v>75023</v>
      </c>
      <c r="C62" s="49" t="s">
        <v>34</v>
      </c>
      <c r="D62" s="32">
        <f t="shared" si="0"/>
        <v>90000</v>
      </c>
      <c r="E62" s="32">
        <f t="shared" si="1"/>
        <v>90000</v>
      </c>
      <c r="F62" s="33">
        <v>90000</v>
      </c>
      <c r="G62" s="69"/>
      <c r="H62" s="70"/>
      <c r="I62" s="69"/>
      <c r="J62" s="35" t="s">
        <v>17</v>
      </c>
    </row>
    <row r="63" spans="1:11" ht="16.5" customHeight="1" x14ac:dyDescent="0.2">
      <c r="A63" s="29"/>
      <c r="B63" s="30">
        <v>75023</v>
      </c>
      <c r="C63" s="49" t="s">
        <v>55</v>
      </c>
      <c r="D63" s="32">
        <f t="shared" si="0"/>
        <v>30000</v>
      </c>
      <c r="E63" s="32">
        <f t="shared" si="1"/>
        <v>30000</v>
      </c>
      <c r="F63" s="33">
        <v>30000</v>
      </c>
      <c r="G63" s="69"/>
      <c r="H63" s="70"/>
      <c r="I63" s="69"/>
      <c r="J63" s="35" t="s">
        <v>17</v>
      </c>
    </row>
    <row r="64" spans="1:11" ht="16.5" customHeight="1" x14ac:dyDescent="0.2">
      <c r="A64" s="56"/>
      <c r="B64" s="58">
        <v>75023</v>
      </c>
      <c r="C64" s="55" t="s">
        <v>94</v>
      </c>
      <c r="D64" s="50">
        <f t="shared" si="0"/>
        <v>10000</v>
      </c>
      <c r="E64" s="50">
        <f t="shared" si="1"/>
        <v>10000</v>
      </c>
      <c r="F64" s="102">
        <v>10000</v>
      </c>
      <c r="G64" s="73"/>
      <c r="H64" s="74"/>
      <c r="I64" s="73"/>
      <c r="J64" s="53" t="s">
        <v>17</v>
      </c>
    </row>
    <row r="65" spans="1:10" ht="16.5" customHeight="1" thickBot="1" x14ac:dyDescent="0.3">
      <c r="A65" s="56"/>
      <c r="B65" s="58">
        <v>75023</v>
      </c>
      <c r="C65" s="55" t="s">
        <v>32</v>
      </c>
      <c r="D65" s="50">
        <f t="shared" si="0"/>
        <v>15000</v>
      </c>
      <c r="E65" s="50">
        <f t="shared" si="1"/>
        <v>15000</v>
      </c>
      <c r="F65" s="103">
        <v>15000</v>
      </c>
      <c r="G65" s="73"/>
      <c r="H65" s="74"/>
      <c r="I65" s="73"/>
      <c r="J65" s="53" t="s">
        <v>17</v>
      </c>
    </row>
    <row r="66" spans="1:10" ht="17.25" customHeight="1" thickBot="1" x14ac:dyDescent="0.25">
      <c r="A66" s="13">
        <v>754</v>
      </c>
      <c r="B66" s="14"/>
      <c r="C66" s="15" t="s">
        <v>15</v>
      </c>
      <c r="D66" s="16">
        <f t="shared" si="0"/>
        <v>35000</v>
      </c>
      <c r="E66" s="16">
        <f t="shared" si="1"/>
        <v>35000</v>
      </c>
      <c r="F66" s="16">
        <f>F67</f>
        <v>15000</v>
      </c>
      <c r="G66" s="96">
        <f>G67</f>
        <v>0</v>
      </c>
      <c r="H66" s="96">
        <f>H67</f>
        <v>20000</v>
      </c>
      <c r="I66" s="63">
        <f>I67</f>
        <v>0</v>
      </c>
      <c r="J66" s="65" t="str">
        <f>J67</f>
        <v>Urząd Gminy</v>
      </c>
    </row>
    <row r="67" spans="1:10" ht="18.75" customHeight="1" thickBot="1" x14ac:dyDescent="0.3">
      <c r="A67" s="104"/>
      <c r="B67" s="105">
        <v>75412</v>
      </c>
      <c r="C67" s="106" t="s">
        <v>56</v>
      </c>
      <c r="D67" s="107">
        <f t="shared" si="0"/>
        <v>35000</v>
      </c>
      <c r="E67" s="107">
        <f t="shared" si="1"/>
        <v>35000</v>
      </c>
      <c r="F67" s="108">
        <v>15000</v>
      </c>
      <c r="G67" s="109"/>
      <c r="H67" s="110">
        <v>20000</v>
      </c>
      <c r="I67" s="109"/>
      <c r="J67" s="111" t="s">
        <v>17</v>
      </c>
    </row>
    <row r="68" spans="1:10" s="27" customFormat="1" ht="15.75" thickBot="1" x14ac:dyDescent="0.25">
      <c r="A68" s="13">
        <v>801</v>
      </c>
      <c r="B68" s="14"/>
      <c r="C68" s="15" t="s">
        <v>16</v>
      </c>
      <c r="D68" s="16">
        <f t="shared" si="0"/>
        <v>77000</v>
      </c>
      <c r="E68" s="16">
        <f t="shared" si="1"/>
        <v>77000</v>
      </c>
      <c r="F68" s="16">
        <f>SUM(F69:F75)</f>
        <v>77000</v>
      </c>
      <c r="G68" s="96">
        <f>SUM(G69:G75)</f>
        <v>0</v>
      </c>
      <c r="H68" s="96">
        <f>SUM(H69:H75)</f>
        <v>0</v>
      </c>
      <c r="I68" s="16">
        <f>SUM(I69:I75)</f>
        <v>0</v>
      </c>
      <c r="J68" s="65"/>
    </row>
    <row r="69" spans="1:10" s="27" customFormat="1" ht="15.75" customHeight="1" x14ac:dyDescent="0.25">
      <c r="A69" s="66"/>
      <c r="B69" s="21">
        <v>80101</v>
      </c>
      <c r="C69" s="112" t="s">
        <v>45</v>
      </c>
      <c r="D69" s="23">
        <f t="shared" si="0"/>
        <v>15000</v>
      </c>
      <c r="E69" s="23">
        <f t="shared" si="1"/>
        <v>15000</v>
      </c>
      <c r="F69" s="113">
        <v>15000</v>
      </c>
      <c r="G69" s="23"/>
      <c r="H69" s="23"/>
      <c r="I69" s="23"/>
      <c r="J69" s="26" t="s">
        <v>17</v>
      </c>
    </row>
    <row r="70" spans="1:10" s="27" customFormat="1" ht="15.75" hidden="1" customHeight="1" x14ac:dyDescent="0.25">
      <c r="A70" s="29"/>
      <c r="B70" s="30"/>
      <c r="C70" s="114"/>
      <c r="D70" s="32"/>
      <c r="E70" s="32"/>
      <c r="F70" s="115"/>
      <c r="G70" s="32"/>
      <c r="H70" s="32"/>
      <c r="I70" s="32"/>
      <c r="J70" s="35"/>
    </row>
    <row r="71" spans="1:10" s="27" customFormat="1" ht="15.75" customHeight="1" x14ac:dyDescent="0.25">
      <c r="A71" s="29"/>
      <c r="B71" s="30">
        <v>80101</v>
      </c>
      <c r="C71" s="114" t="s">
        <v>46</v>
      </c>
      <c r="D71" s="32">
        <f t="shared" si="0"/>
        <v>20000</v>
      </c>
      <c r="E71" s="32">
        <f t="shared" si="1"/>
        <v>20000</v>
      </c>
      <c r="F71" s="115">
        <v>20000</v>
      </c>
      <c r="G71" s="32"/>
      <c r="H71" s="32"/>
      <c r="I71" s="32"/>
      <c r="J71" s="35" t="s">
        <v>17</v>
      </c>
    </row>
    <row r="72" spans="1:10" s="27" customFormat="1" x14ac:dyDescent="0.25">
      <c r="A72" s="29"/>
      <c r="B72" s="30">
        <v>80101</v>
      </c>
      <c r="C72" s="114" t="s">
        <v>77</v>
      </c>
      <c r="D72" s="32">
        <v>7000</v>
      </c>
      <c r="E72" s="32">
        <v>7000</v>
      </c>
      <c r="F72" s="32">
        <v>7000</v>
      </c>
      <c r="G72" s="32"/>
      <c r="H72" s="32"/>
      <c r="I72" s="32"/>
      <c r="J72" s="35" t="s">
        <v>17</v>
      </c>
    </row>
    <row r="73" spans="1:10" s="27" customFormat="1" ht="15.75" hidden="1" customHeight="1" x14ac:dyDescent="0.25">
      <c r="A73" s="29"/>
      <c r="B73" s="30"/>
      <c r="C73" s="114"/>
      <c r="D73" s="32"/>
      <c r="E73" s="32"/>
      <c r="F73" s="115"/>
      <c r="G73" s="32"/>
      <c r="H73" s="32"/>
      <c r="I73" s="32"/>
      <c r="J73" s="35"/>
    </row>
    <row r="74" spans="1:10" s="27" customFormat="1" ht="15.75" customHeight="1" x14ac:dyDescent="0.25">
      <c r="A74" s="29"/>
      <c r="B74" s="30">
        <v>80101</v>
      </c>
      <c r="C74" s="114" t="s">
        <v>23</v>
      </c>
      <c r="D74" s="32">
        <f t="shared" si="0"/>
        <v>10000</v>
      </c>
      <c r="E74" s="32">
        <f t="shared" si="1"/>
        <v>10000</v>
      </c>
      <c r="F74" s="115">
        <v>10000</v>
      </c>
      <c r="G74" s="32"/>
      <c r="H74" s="32"/>
      <c r="I74" s="32"/>
      <c r="J74" s="35" t="s">
        <v>17</v>
      </c>
    </row>
    <row r="75" spans="1:10" s="27" customFormat="1" ht="15.75" customHeight="1" thickBot="1" x14ac:dyDescent="0.3">
      <c r="A75" s="29"/>
      <c r="B75" s="30">
        <v>80101</v>
      </c>
      <c r="C75" s="49" t="s">
        <v>24</v>
      </c>
      <c r="D75" s="32">
        <f t="shared" si="0"/>
        <v>25000</v>
      </c>
      <c r="E75" s="32">
        <f t="shared" si="1"/>
        <v>25000</v>
      </c>
      <c r="F75" s="116">
        <v>25000</v>
      </c>
      <c r="G75" s="32"/>
      <c r="H75" s="32"/>
      <c r="I75" s="32"/>
      <c r="J75" s="35" t="s">
        <v>17</v>
      </c>
    </row>
    <row r="76" spans="1:10" s="27" customFormat="1" ht="15.75" thickBot="1" x14ac:dyDescent="0.25">
      <c r="A76" s="13">
        <v>852</v>
      </c>
      <c r="B76" s="14"/>
      <c r="C76" s="95" t="s">
        <v>81</v>
      </c>
      <c r="D76" s="16">
        <f>SUM(D77)</f>
        <v>7100</v>
      </c>
      <c r="E76" s="16">
        <f>SUM(E77)</f>
        <v>7100</v>
      </c>
      <c r="F76" s="117"/>
      <c r="G76" s="16"/>
      <c r="H76" s="16">
        <f>SUM(H77)</f>
        <v>7100</v>
      </c>
      <c r="I76" s="16"/>
      <c r="J76" s="65"/>
    </row>
    <row r="77" spans="1:10" s="27" customFormat="1" ht="15.75" customHeight="1" thickBot="1" x14ac:dyDescent="0.3">
      <c r="A77" s="104"/>
      <c r="B77" s="105">
        <v>85211</v>
      </c>
      <c r="C77" s="106" t="s">
        <v>79</v>
      </c>
      <c r="D77" s="107">
        <v>7100</v>
      </c>
      <c r="E77" s="107">
        <v>7100</v>
      </c>
      <c r="F77" s="118"/>
      <c r="G77" s="107"/>
      <c r="H77" s="107">
        <v>7100</v>
      </c>
      <c r="I77" s="107"/>
      <c r="J77" s="111" t="s">
        <v>17</v>
      </c>
    </row>
    <row r="78" spans="1:10" s="27" customFormat="1" ht="15.75" thickBot="1" x14ac:dyDescent="0.25">
      <c r="A78" s="13">
        <v>900</v>
      </c>
      <c r="B78" s="14"/>
      <c r="C78" s="15" t="s">
        <v>18</v>
      </c>
      <c r="D78" s="16">
        <f t="shared" si="0"/>
        <v>106410</v>
      </c>
      <c r="E78" s="16">
        <f t="shared" si="1"/>
        <v>106410</v>
      </c>
      <c r="F78" s="16">
        <f>SUM(F79:F87)</f>
        <v>103941</v>
      </c>
      <c r="G78" s="96">
        <f>SUM(G79:G82)</f>
        <v>0</v>
      </c>
      <c r="H78" s="16">
        <f>SUM(H79:H87)</f>
        <v>2469</v>
      </c>
      <c r="I78" s="96">
        <f>SUM(I79:I82)</f>
        <v>0</v>
      </c>
      <c r="J78" s="65"/>
    </row>
    <row r="79" spans="1:10" s="27" customFormat="1" ht="16.5" customHeight="1" x14ac:dyDescent="0.25">
      <c r="A79" s="66"/>
      <c r="B79" s="21">
        <v>90002</v>
      </c>
      <c r="C79" s="45" t="s">
        <v>27</v>
      </c>
      <c r="D79" s="23">
        <f t="shared" si="0"/>
        <v>10000</v>
      </c>
      <c r="E79" s="23">
        <f t="shared" si="1"/>
        <v>10000</v>
      </c>
      <c r="F79" s="119">
        <v>10000</v>
      </c>
      <c r="G79" s="98"/>
      <c r="H79" s="99"/>
      <c r="I79" s="98"/>
      <c r="J79" s="26" t="s">
        <v>17</v>
      </c>
    </row>
    <row r="80" spans="1:10" s="27" customFormat="1" ht="16.5" customHeight="1" x14ac:dyDescent="0.25">
      <c r="A80" s="29"/>
      <c r="B80" s="30">
        <v>90002</v>
      </c>
      <c r="C80" s="120" t="s">
        <v>35</v>
      </c>
      <c r="D80" s="32">
        <f t="shared" si="0"/>
        <v>24000</v>
      </c>
      <c r="E80" s="32">
        <f t="shared" si="1"/>
        <v>24000</v>
      </c>
      <c r="F80" s="116">
        <v>24000</v>
      </c>
      <c r="G80" s="69"/>
      <c r="H80" s="70"/>
      <c r="I80" s="69"/>
      <c r="J80" s="35" t="s">
        <v>17</v>
      </c>
    </row>
    <row r="81" spans="1:10" s="27" customFormat="1" ht="16.5" customHeight="1" x14ac:dyDescent="0.25">
      <c r="A81" s="29"/>
      <c r="B81" s="30">
        <v>90015</v>
      </c>
      <c r="C81" s="120" t="s">
        <v>100</v>
      </c>
      <c r="D81" s="32">
        <f t="shared" si="0"/>
        <v>15000</v>
      </c>
      <c r="E81" s="32">
        <f t="shared" si="1"/>
        <v>15000</v>
      </c>
      <c r="F81" s="116">
        <v>15000</v>
      </c>
      <c r="G81" s="69"/>
      <c r="H81" s="70"/>
      <c r="I81" s="69"/>
      <c r="J81" s="35" t="s">
        <v>17</v>
      </c>
    </row>
    <row r="82" spans="1:10" s="27" customFormat="1" ht="16.5" customHeight="1" x14ac:dyDescent="0.2">
      <c r="A82" s="29"/>
      <c r="B82" s="30">
        <v>90015</v>
      </c>
      <c r="C82" s="120" t="s">
        <v>57</v>
      </c>
      <c r="D82" s="32">
        <f t="shared" si="0"/>
        <v>35000</v>
      </c>
      <c r="E82" s="32">
        <f t="shared" si="1"/>
        <v>35000</v>
      </c>
      <c r="F82" s="32">
        <v>35000</v>
      </c>
      <c r="G82" s="69"/>
      <c r="H82" s="70"/>
      <c r="I82" s="69"/>
      <c r="J82" s="35" t="s">
        <v>17</v>
      </c>
    </row>
    <row r="83" spans="1:10" s="27" customFormat="1" ht="16.5" customHeight="1" x14ac:dyDescent="0.2">
      <c r="A83" s="29"/>
      <c r="B83" s="30">
        <v>90095</v>
      </c>
      <c r="C83" s="120" t="s">
        <v>90</v>
      </c>
      <c r="D83" s="32">
        <v>3800</v>
      </c>
      <c r="E83" s="32">
        <v>3800</v>
      </c>
      <c r="F83" s="32">
        <v>3300</v>
      </c>
      <c r="G83" s="69"/>
      <c r="H83" s="70">
        <v>500</v>
      </c>
      <c r="I83" s="69"/>
      <c r="J83" s="35" t="s">
        <v>17</v>
      </c>
    </row>
    <row r="84" spans="1:10" s="27" customFormat="1" ht="16.5" customHeight="1" x14ac:dyDescent="0.2">
      <c r="A84" s="29"/>
      <c r="B84" s="30">
        <v>90095</v>
      </c>
      <c r="C84" s="120" t="s">
        <v>89</v>
      </c>
      <c r="D84" s="32">
        <v>6700</v>
      </c>
      <c r="E84" s="32">
        <v>6700</v>
      </c>
      <c r="F84" s="32">
        <v>5900</v>
      </c>
      <c r="G84" s="69"/>
      <c r="H84" s="70">
        <v>800</v>
      </c>
      <c r="I84" s="69"/>
      <c r="J84" s="35" t="s">
        <v>17</v>
      </c>
    </row>
    <row r="85" spans="1:10" s="27" customFormat="1" ht="16.5" customHeight="1" x14ac:dyDescent="0.2">
      <c r="A85" s="29"/>
      <c r="B85" s="30">
        <v>90095</v>
      </c>
      <c r="C85" s="120" t="s">
        <v>101</v>
      </c>
      <c r="D85" s="32">
        <v>3690</v>
      </c>
      <c r="E85" s="32">
        <v>3690</v>
      </c>
      <c r="F85" s="32">
        <v>3371</v>
      </c>
      <c r="G85" s="69"/>
      <c r="H85" s="70">
        <v>319</v>
      </c>
      <c r="I85" s="69"/>
      <c r="J85" s="35" t="s">
        <v>17</v>
      </c>
    </row>
    <row r="86" spans="1:10" s="27" customFormat="1" ht="16.5" customHeight="1" x14ac:dyDescent="0.2">
      <c r="A86" s="29"/>
      <c r="B86" s="30">
        <v>90095</v>
      </c>
      <c r="C86" s="120" t="s">
        <v>91</v>
      </c>
      <c r="D86" s="32">
        <v>3600</v>
      </c>
      <c r="E86" s="32">
        <v>3600</v>
      </c>
      <c r="F86" s="32">
        <v>3450</v>
      </c>
      <c r="G86" s="69"/>
      <c r="H86" s="70">
        <v>150</v>
      </c>
      <c r="I86" s="69"/>
      <c r="J86" s="35" t="s">
        <v>17</v>
      </c>
    </row>
    <row r="87" spans="1:10" s="27" customFormat="1" ht="15.75" thickBot="1" x14ac:dyDescent="0.25">
      <c r="A87" s="57"/>
      <c r="B87" s="121">
        <v>90095</v>
      </c>
      <c r="C87" s="122" t="s">
        <v>88</v>
      </c>
      <c r="D87" s="123">
        <v>4620</v>
      </c>
      <c r="E87" s="123">
        <v>4620</v>
      </c>
      <c r="F87" s="123">
        <v>3920</v>
      </c>
      <c r="G87" s="124"/>
      <c r="H87" s="125">
        <v>700</v>
      </c>
      <c r="I87" s="124"/>
      <c r="J87" s="126" t="s">
        <v>17</v>
      </c>
    </row>
    <row r="88" spans="1:10" s="27" customFormat="1" ht="16.5" thickTop="1" thickBot="1" x14ac:dyDescent="0.25">
      <c r="A88" s="127">
        <v>921</v>
      </c>
      <c r="B88" s="128"/>
      <c r="C88" s="129" t="s">
        <v>48</v>
      </c>
      <c r="D88" s="130">
        <f t="shared" si="0"/>
        <v>15000</v>
      </c>
      <c r="E88" s="130">
        <f t="shared" si="1"/>
        <v>15000</v>
      </c>
      <c r="F88" s="130">
        <f>SUM(F89:F89)</f>
        <v>15000</v>
      </c>
      <c r="G88" s="131">
        <f>SUM(G89:G89)</f>
        <v>0</v>
      </c>
      <c r="H88" s="131">
        <f>SUM(H89:H89)</f>
        <v>0</v>
      </c>
      <c r="I88" s="131">
        <f>SUM(I89:I89)</f>
        <v>0</v>
      </c>
      <c r="J88" s="132" t="s">
        <v>17</v>
      </c>
    </row>
    <row r="89" spans="1:10" s="27" customFormat="1" ht="15.75" thickBot="1" x14ac:dyDescent="0.25">
      <c r="A89" s="104"/>
      <c r="B89" s="105">
        <v>92109</v>
      </c>
      <c r="C89" s="106" t="s">
        <v>58</v>
      </c>
      <c r="D89" s="107">
        <f t="shared" si="0"/>
        <v>15000</v>
      </c>
      <c r="E89" s="107">
        <f t="shared" si="1"/>
        <v>15000</v>
      </c>
      <c r="F89" s="133">
        <v>15000</v>
      </c>
      <c r="G89" s="134"/>
      <c r="H89" s="110"/>
      <c r="I89" s="134"/>
      <c r="J89" s="111" t="s">
        <v>17</v>
      </c>
    </row>
    <row r="90" spans="1:10" s="27" customFormat="1" ht="16.5" thickTop="1" thickBot="1" x14ac:dyDescent="0.25">
      <c r="A90" s="135">
        <v>926</v>
      </c>
      <c r="B90" s="136"/>
      <c r="C90" s="76" t="s">
        <v>25</v>
      </c>
      <c r="D90" s="77">
        <f t="shared" si="0"/>
        <v>33500</v>
      </c>
      <c r="E90" s="77">
        <f>F90+G90+H90+I90+E94</f>
        <v>33500</v>
      </c>
      <c r="F90" s="77">
        <f>SUM(F91:F95)</f>
        <v>32820</v>
      </c>
      <c r="G90" s="80">
        <f>SUM(G95:G95)</f>
        <v>0</v>
      </c>
      <c r="H90" s="80">
        <f>SUM(H91:H95)</f>
        <v>680</v>
      </c>
      <c r="I90" s="80">
        <f>SUM(I95:I95)</f>
        <v>0</v>
      </c>
      <c r="J90" s="81"/>
    </row>
    <row r="91" spans="1:10" s="27" customFormat="1" ht="15.75" thickTop="1" x14ac:dyDescent="0.2">
      <c r="A91" s="137"/>
      <c r="B91" s="21">
        <v>92601</v>
      </c>
      <c r="C91" s="138" t="s">
        <v>86</v>
      </c>
      <c r="D91" s="23">
        <v>4000</v>
      </c>
      <c r="E91" s="23">
        <v>4000</v>
      </c>
      <c r="F91" s="23">
        <v>3600</v>
      </c>
      <c r="G91" s="139"/>
      <c r="H91" s="99">
        <v>400</v>
      </c>
      <c r="I91" s="139"/>
      <c r="J91" s="140" t="s">
        <v>17</v>
      </c>
    </row>
    <row r="92" spans="1:10" s="27" customFormat="1" x14ac:dyDescent="0.2">
      <c r="A92" s="141"/>
      <c r="B92" s="30">
        <v>92601</v>
      </c>
      <c r="C92" s="142" t="s">
        <v>87</v>
      </c>
      <c r="D92" s="32">
        <v>4500</v>
      </c>
      <c r="E92" s="32">
        <v>4500</v>
      </c>
      <c r="F92" s="32">
        <v>4220</v>
      </c>
      <c r="G92" s="143"/>
      <c r="H92" s="70">
        <v>280</v>
      </c>
      <c r="I92" s="143"/>
      <c r="J92" s="144" t="s">
        <v>17</v>
      </c>
    </row>
    <row r="93" spans="1:10" s="27" customFormat="1" x14ac:dyDescent="0.2">
      <c r="A93" s="141"/>
      <c r="B93" s="30">
        <v>92601</v>
      </c>
      <c r="C93" s="49" t="s">
        <v>93</v>
      </c>
      <c r="D93" s="32">
        <v>17500</v>
      </c>
      <c r="E93" s="32">
        <v>17500</v>
      </c>
      <c r="F93" s="32">
        <v>17500</v>
      </c>
      <c r="G93" s="143"/>
      <c r="H93" s="70"/>
      <c r="I93" s="143"/>
      <c r="J93" s="35" t="s">
        <v>17</v>
      </c>
    </row>
    <row r="94" spans="1:10" s="27" customFormat="1" ht="9.75" hidden="1" customHeight="1" x14ac:dyDescent="0.2">
      <c r="A94" s="141"/>
      <c r="B94" s="30"/>
      <c r="C94" s="49"/>
      <c r="D94" s="32"/>
      <c r="E94" s="32"/>
      <c r="F94" s="32"/>
      <c r="G94" s="143"/>
      <c r="H94" s="70"/>
      <c r="I94" s="143"/>
      <c r="J94" s="35"/>
    </row>
    <row r="95" spans="1:10" s="27" customFormat="1" ht="30.75" thickBot="1" x14ac:dyDescent="0.25">
      <c r="A95" s="57"/>
      <c r="B95" s="30">
        <v>92601</v>
      </c>
      <c r="C95" s="49" t="s">
        <v>47</v>
      </c>
      <c r="D95" s="32">
        <f t="shared" si="0"/>
        <v>7500</v>
      </c>
      <c r="E95" s="32">
        <v>7500</v>
      </c>
      <c r="F95" s="145">
        <v>7500</v>
      </c>
      <c r="G95" s="146"/>
      <c r="H95" s="70"/>
      <c r="I95" s="146"/>
      <c r="J95" s="35" t="s">
        <v>17</v>
      </c>
    </row>
    <row r="96" spans="1:10" s="149" customFormat="1" ht="18" customHeight="1" thickTop="1" thickBot="1" x14ac:dyDescent="0.25">
      <c r="A96" s="152" t="s">
        <v>19</v>
      </c>
      <c r="B96" s="153"/>
      <c r="C96" s="153"/>
      <c r="D96" s="147">
        <f>D11+D27+D40+D55+D59+D66+D68+D76+D78+D88+D90</f>
        <v>5007581</v>
      </c>
      <c r="E96" s="147">
        <f>E11+E27+E40+E55+E59+E66+E68+E76+E78+E88+E90</f>
        <v>5007581</v>
      </c>
      <c r="F96" s="147">
        <f>F11+F27+F40+F55+F59+F66+F68+F78+F88+F90</f>
        <v>3331441</v>
      </c>
      <c r="G96" s="147">
        <f>G11+G27+G40+G55+G59+G66+G68+G78+G88+G90</f>
        <v>0</v>
      </c>
      <c r="H96" s="147">
        <f>H11+H27+H40+H55+H59+H66+H68+H76+H78+H88+H90</f>
        <v>174649</v>
      </c>
      <c r="I96" s="147">
        <f>I11+I27+I40+I55+I59+I66+I68+I78+I88+I90</f>
        <v>1501491</v>
      </c>
      <c r="J96" s="148"/>
    </row>
    <row r="97" spans="3:10" ht="15.75" thickTop="1" x14ac:dyDescent="0.25">
      <c r="J97" s="150"/>
    </row>
    <row r="103" spans="3:10" x14ac:dyDescent="0.25">
      <c r="C103" s="151"/>
    </row>
    <row r="104" spans="3:10" x14ac:dyDescent="0.25">
      <c r="C104" s="151"/>
    </row>
    <row r="105" spans="3:10" x14ac:dyDescent="0.25">
      <c r="C105" s="151"/>
    </row>
  </sheetData>
  <mergeCells count="15">
    <mergeCell ref="A1:J1"/>
    <mergeCell ref="A5:J5"/>
    <mergeCell ref="H2:J2"/>
    <mergeCell ref="H3:J3"/>
    <mergeCell ref="H4:J4"/>
    <mergeCell ref="A96:C96"/>
    <mergeCell ref="A6:J6"/>
    <mergeCell ref="A7:A9"/>
    <mergeCell ref="B7:B9"/>
    <mergeCell ref="C7:C9"/>
    <mergeCell ref="D7:D9"/>
    <mergeCell ref="E7:I7"/>
    <mergeCell ref="J7:J9"/>
    <mergeCell ref="E8:E9"/>
    <mergeCell ref="F8:I8"/>
  </mergeCells>
  <phoneticPr fontId="0" type="noConversion"/>
  <pageMargins left="0.70866141732283472" right="0.70866141732283472" top="0.98425196850393704" bottom="0.70866141732283472" header="0" footer="0"/>
  <pageSetup paperSize="9" scale="4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Arkusz2</vt:lpstr>
      <vt:lpstr>Arkusz2!Obszar_wydruku</vt:lpstr>
      <vt:lpstr>Arkusz2!Tytuły_wydruku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</cp:lastModifiedBy>
  <cp:lastPrinted>2016-06-10T11:41:10Z</cp:lastPrinted>
  <dcterms:created xsi:type="dcterms:W3CDTF">2011-11-03T18:58:59Z</dcterms:created>
  <dcterms:modified xsi:type="dcterms:W3CDTF">2016-06-10T11:41:25Z</dcterms:modified>
</cp:coreProperties>
</file>