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20\SESJE\10.20 Zarządzenie 227\"/>
    </mc:Choice>
  </mc:AlternateContent>
  <xr:revisionPtr revIDLastSave="0" documentId="13_ncr:1_{3A2A363C-E7B0-47D7-88DD-25765A27F9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F47" i="1"/>
  <c r="E40" i="1" l="1"/>
  <c r="F40" i="1"/>
  <c r="I25" i="1" l="1"/>
  <c r="E31" i="1"/>
  <c r="D36" i="1" l="1"/>
  <c r="D38" i="1" l="1"/>
  <c r="D31" i="1" l="1"/>
  <c r="G34" i="1" l="1"/>
  <c r="H34" i="1"/>
  <c r="I34" i="1"/>
  <c r="F34" i="1"/>
  <c r="F16" i="1"/>
  <c r="F9" i="1"/>
  <c r="D49" i="1" l="1"/>
  <c r="D48" i="1"/>
  <c r="D46" i="1"/>
  <c r="D45" i="1"/>
  <c r="D42" i="1"/>
  <c r="D35" i="1"/>
  <c r="D29" i="1"/>
  <c r="D30" i="1"/>
  <c r="D32" i="1"/>
  <c r="D33" i="1"/>
  <c r="D28" i="1"/>
  <c r="D26" i="1"/>
  <c r="D24" i="1"/>
  <c r="D19" i="1"/>
  <c r="D18" i="1"/>
  <c r="D17" i="1"/>
  <c r="D12" i="1"/>
  <c r="D14" i="1"/>
  <c r="D15" i="1"/>
  <c r="D10" i="1"/>
  <c r="D47" i="1" l="1"/>
  <c r="D25" i="1"/>
  <c r="E37" i="1"/>
  <c r="D37" i="1" s="1"/>
  <c r="E20" i="1"/>
  <c r="D20" i="1" s="1"/>
  <c r="E11" i="1"/>
  <c r="D11" i="1" s="1"/>
  <c r="E13" i="1"/>
  <c r="D13" i="1" s="1"/>
  <c r="H47" i="1" l="1"/>
  <c r="H44" i="1"/>
  <c r="F44" i="1"/>
  <c r="F25" i="1"/>
  <c r="I16" i="1"/>
  <c r="H16" i="1"/>
  <c r="G16" i="1"/>
  <c r="I9" i="1"/>
  <c r="H9" i="1"/>
  <c r="G9" i="1"/>
  <c r="F51" i="1" l="1"/>
  <c r="I51" i="1"/>
  <c r="G51" i="1"/>
  <c r="H51" i="1"/>
  <c r="D44" i="1"/>
  <c r="E16" i="1"/>
  <c r="D16" i="1" s="1"/>
  <c r="E9" i="1"/>
  <c r="E34" i="1"/>
  <c r="D34" i="1" s="1"/>
  <c r="D40" i="1"/>
  <c r="E25" i="1"/>
  <c r="E44" i="1"/>
  <c r="E51" i="1" l="1"/>
  <c r="D9" i="1"/>
  <c r="D51" i="1" s="1"/>
</calcChain>
</file>

<file path=xl/sharedStrings.xml><?xml version="1.0" encoding="utf-8"?>
<sst xmlns="http://schemas.openxmlformats.org/spreadsheetml/2006/main" count="97" uniqueCount="60">
  <si>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</si>
  <si>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</si>
  <si>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</si>
  <si>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</si>
  <si>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</si>
  <si>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</si>
  <si>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</si>
  <si>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</si>
  <si>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</si>
  <si>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</si>
  <si>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</si>
  <si>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</si>
  <si>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</si>
  <si>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</si>
  <si>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</si>
  <si>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</si>
  <si>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</si>
  <si>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</si>
  <si>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</si>
  <si>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</si>
  <si>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i ochrona dziedzictwa narodowego</t>
  </si>
  <si>
    <t>OGÓŁEM</t>
  </si>
  <si>
    <t>Zakup pieca co</t>
  </si>
  <si>
    <t>WYDATKI  INWESTYCYJNE  NA  2020 R.</t>
  </si>
  <si>
    <t>rok budżetowy 2020 (6+7+8+9)</t>
  </si>
  <si>
    <t xml:space="preserve">Projekt na sieć wodociągową w Markajmach lecznica </t>
  </si>
  <si>
    <t>Modernizacja i remont drogi publicznej Nr 117016 N Pilnik wykonanie dodatkowego odwodnienia linowego</t>
  </si>
  <si>
    <t xml:space="preserve">Modernizacja i remont  odcinka drogi publicznej Nr 117027 N droga wojewódzka nr 513 Sarnowo </t>
  </si>
  <si>
    <t>Podział gruntów w celu powiększenia pasa drogowego pod modernizacje drogi publicznej Nr 117017 N Nowosady DKA 51</t>
  </si>
  <si>
    <t>Zakup koparki</t>
  </si>
  <si>
    <t>Modernizacja budynku komunalnego Bugi 13</t>
  </si>
  <si>
    <t>Modernizacja bazy Długołęka 9</t>
  </si>
  <si>
    <t>Zakup pieca pieca c.o.</t>
  </si>
  <si>
    <t>Modernizacja budynku komunalnego Kochanówka 17/2 (likwidacja barier architektonicznych, )</t>
  </si>
  <si>
    <t xml:space="preserve">Modernizacja budynku komunalnego Zaręby 4/6 wykonanie instalacji co wraz zakupem kotła </t>
  </si>
  <si>
    <t>Modernizacja budynku Urzędu gminy</t>
  </si>
  <si>
    <t xml:space="preserve">Modernizacja i rozbudowa pompowni wody czystej na terenie działki nr 144/3 Kraszewo </t>
  </si>
  <si>
    <t>Modernizacja i rozbudowa SUW w Kraszewie na terenie działki 5/8</t>
  </si>
  <si>
    <t>Dofinansowanie budowy urządzeń wodociągowo-kanalizacyjnych realizow. przez osoby fizyczne i prawne</t>
  </si>
  <si>
    <t>Regionalne e-usługi publiczne dla mieszkańców Gminy Lidzbark Warminski</t>
  </si>
  <si>
    <t xml:space="preserve">Modernizacja budynku komunalnego Jarandowo 1 /1 </t>
  </si>
  <si>
    <t>Modernizacja zaplecza techniczno-biurowego Długołęka 9 dokumentacja</t>
  </si>
  <si>
    <t>Modernizacja świetlicy Kochanówka 17</t>
  </si>
  <si>
    <t xml:space="preserve">Projekt i wykonanie przecisku w Markajmach </t>
  </si>
  <si>
    <t>Modernizacja budynku Zaręby 4 (przydomowa oczyszczalnia ścieków)</t>
  </si>
  <si>
    <t>Modernizacja budynku komunalnego Stabunity 1/2 -kontynuacja zadania</t>
  </si>
  <si>
    <t>Zakup samochodu strażackiego do OSP</t>
  </si>
  <si>
    <t>Bezpieczeństwo publiczne i ochrona przeciwpożarowa</t>
  </si>
  <si>
    <t>Modernizacja budynku komunalnego Stabunity 1 (przydomowa oczyszczalnia ścieków)</t>
  </si>
  <si>
    <t xml:space="preserve">Zakup budynku z przeznaczeniem na świetlicę wiejską w Kraszewie </t>
  </si>
  <si>
    <t>Zakup programu komputerowego do obsługi zamówień publicznych</t>
  </si>
  <si>
    <t>Zakup działki Nr 21/19 w m. Markajmy (z przeznaczeniem pod drogę gminną)</t>
  </si>
  <si>
    <t>Zakup-koparko-ładowarki</t>
  </si>
  <si>
    <t>SUW Blanki dokumentacja+Badanie ujęcia wody</t>
  </si>
  <si>
    <t xml:space="preserve"> </t>
  </si>
  <si>
    <t xml:space="preserve">Modernizacja SP w Kłębowie (przebudowa komina) </t>
  </si>
  <si>
    <t>Przebudowa odcinka drogi gminnej Nr 117016N na odcinku Pilnik - Nowosady</t>
  </si>
  <si>
    <t>Zakup samochodu dostawczego (wywrotka)</t>
  </si>
  <si>
    <t>Modernizacja bydynku komunalnego Kraszewo 42 (przeznaczenie na świetlicę wiejską i lokal użytkowy)</t>
  </si>
  <si>
    <t>Załącznik Nr 3 do Zarządzenia Wójta  Gminy Lidzbark Warmiński Nr 227/2020 z dnia 20 października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</si>
</sst>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48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u/>
      <sz val="8"/>
      <name val="Times New Roman CE"/>
      <charset val="238"/>
    </font>
    <font>
      <b/>
      <sz val="10"/>
      <color rgb="FF000000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>
      <alignment horizontal="left" vertical="center"/>
    </xf>
    <xf numFmtId="0" fontId="2" fillId="0" borderId="0"/>
    <xf numFmtId="0" fontId="36" fillId="0" borderId="0">
      <alignment horizontal="left" vertical="center"/>
    </xf>
  </cellStyleXfs>
  <cellXfs count="205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0" fontId="8" fillId="0" borderId="3" xfId="1" applyFont="1" applyFill="1" applyBorder="1" applyAlignment="1">
      <alignment horizontal="center" vertical="center" wrapText="1"/>
    </xf>
    <xf numFmtId="164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164" fontId="0" fillId="0" borderId="0" xfId="0" applyNumberFormat="1" applyFont="1"/>
    <xf numFmtId="0" fontId="14" fillId="0" borderId="25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164" fontId="7" fillId="0" borderId="3" xfId="4" applyFont="1" applyFill="1" applyBorder="1" applyAlignment="1">
      <alignment horizontal="center" vertical="center" wrapText="1"/>
    </xf>
    <xf numFmtId="164" fontId="31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164" fontId="22" fillId="2" borderId="5" xfId="2" applyFont="1" applyFill="1" applyBorder="1" applyAlignment="1">
      <alignment horizontal="center" vertical="center"/>
    </xf>
    <xf numFmtId="164" fontId="29" fillId="4" borderId="32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4" fontId="17" fillId="0" borderId="34" xfId="2" applyFont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164" fontId="16" fillId="3" borderId="23" xfId="3" applyFont="1" applyFill="1" applyBorder="1" applyAlignment="1" applyProtection="1">
      <alignment horizontal="center" vertical="center" wrapText="1"/>
    </xf>
    <xf numFmtId="164" fontId="16" fillId="3" borderId="29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4" fontId="24" fillId="2" borderId="39" xfId="1" applyNumberFormat="1" applyFont="1" applyFill="1" applyBorder="1" applyAlignment="1">
      <alignment horizontal="center" vertical="center"/>
    </xf>
    <xf numFmtId="4" fontId="20" fillId="0" borderId="40" xfId="1" applyNumberFormat="1" applyFont="1" applyFill="1" applyBorder="1" applyAlignment="1">
      <alignment horizontal="center" vertical="center"/>
    </xf>
    <xf numFmtId="4" fontId="20" fillId="0" borderId="42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164" fontId="13" fillId="2" borderId="43" xfId="2" applyFont="1" applyFill="1" applyBorder="1" applyAlignment="1">
      <alignment vertical="center"/>
    </xf>
    <xf numFmtId="4" fontId="20" fillId="0" borderId="44" xfId="1" applyNumberFormat="1" applyFont="1" applyFill="1" applyBorder="1" applyAlignment="1">
      <alignment horizontal="center" vertical="center"/>
    </xf>
    <xf numFmtId="4" fontId="24" fillId="2" borderId="43" xfId="1" applyNumberFormat="1" applyFont="1" applyFill="1" applyBorder="1" applyAlignment="1">
      <alignment horizontal="center" vertical="center"/>
    </xf>
    <xf numFmtId="4" fontId="30" fillId="4" borderId="45" xfId="1" applyNumberFormat="1" applyFont="1" applyFill="1" applyBorder="1" applyAlignment="1">
      <alignment horizontal="center" vertical="center"/>
    </xf>
    <xf numFmtId="0" fontId="25" fillId="0" borderId="47" xfId="1" applyFont="1" applyFill="1" applyBorder="1" applyAlignment="1">
      <alignment horizontal="center" vertical="center"/>
    </xf>
    <xf numFmtId="0" fontId="21" fillId="2" borderId="3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21" fillId="2" borderId="7" xfId="1" applyFont="1" applyFill="1" applyBorder="1" applyAlignment="1">
      <alignment vertical="center" wrapText="1"/>
    </xf>
    <xf numFmtId="0" fontId="21" fillId="2" borderId="30" xfId="1" applyFont="1" applyFill="1" applyBorder="1" applyAlignment="1">
      <alignment vertical="center" wrapText="1"/>
    </xf>
    <xf numFmtId="0" fontId="18" fillId="3" borderId="36" xfId="0" applyNumberFormat="1" applyFont="1" applyFill="1" applyBorder="1" applyAlignment="1" applyProtection="1">
      <alignment horizontal="left" vertical="center" wrapText="1"/>
    </xf>
    <xf numFmtId="0" fontId="8" fillId="0" borderId="49" xfId="1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/>
    </xf>
    <xf numFmtId="0" fontId="15" fillId="0" borderId="51" xfId="1" applyFont="1" applyFill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/>
    </xf>
    <xf numFmtId="0" fontId="21" fillId="2" borderId="50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25" fillId="0" borderId="51" xfId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center" vertical="center"/>
    </xf>
    <xf numFmtId="0" fontId="25" fillId="0" borderId="55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4" fillId="0" borderId="28" xfId="1" applyFont="1" applyFill="1" applyBorder="1" applyAlignment="1">
      <alignment horizontal="center" vertical="center"/>
    </xf>
    <xf numFmtId="0" fontId="32" fillId="0" borderId="22" xfId="5" quotePrefix="1" applyBorder="1" applyAlignment="1">
      <alignment horizontal="left" vertical="center" wrapText="1"/>
    </xf>
    <xf numFmtId="164" fontId="32" fillId="0" borderId="56" xfId="4" quotePrefix="1" applyFont="1" applyBorder="1" applyAlignment="1">
      <alignment horizontal="center" vertical="center" wrapText="1"/>
    </xf>
    <xf numFmtId="0" fontId="32" fillId="0" borderId="24" xfId="5" quotePrefix="1" applyBorder="1" applyAlignment="1">
      <alignment horizontal="left" vertical="center" wrapText="1"/>
    </xf>
    <xf numFmtId="0" fontId="16" fillId="3" borderId="22" xfId="6" applyFont="1" applyFill="1" applyBorder="1" applyAlignment="1">
      <alignment horizontal="left" vertical="center" wrapText="1"/>
    </xf>
    <xf numFmtId="164" fontId="32" fillId="0" borderId="23" xfId="4" quotePrefix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11" fillId="2" borderId="31" xfId="2" applyFont="1" applyFill="1" applyBorder="1" applyAlignment="1">
      <alignment horizontal="center" vertical="center"/>
    </xf>
    <xf numFmtId="164" fontId="18" fillId="3" borderId="22" xfId="2" applyFont="1" applyFill="1" applyBorder="1" applyAlignment="1" applyProtection="1">
      <alignment vertical="center" wrapText="1"/>
    </xf>
    <xf numFmtId="164" fontId="17" fillId="0" borderId="24" xfId="4" applyFont="1" applyFill="1" applyBorder="1" applyAlignment="1">
      <alignment vertical="center" wrapText="1"/>
    </xf>
    <xf numFmtId="164" fontId="26" fillId="0" borderId="24" xfId="2" applyFont="1" applyBorder="1" applyAlignment="1">
      <alignment vertical="center" wrapText="1"/>
    </xf>
    <xf numFmtId="164" fontId="22" fillId="2" borderId="31" xfId="2" applyFont="1" applyFill="1" applyBorder="1" applyAlignment="1">
      <alignment vertical="center"/>
    </xf>
    <xf numFmtId="164" fontId="17" fillId="0" borderId="22" xfId="4" applyFont="1" applyBorder="1" applyAlignment="1">
      <alignment vertical="center"/>
    </xf>
    <xf numFmtId="164" fontId="17" fillId="0" borderId="22" xfId="2" applyFont="1" applyBorder="1" applyAlignment="1">
      <alignment vertical="center"/>
    </xf>
    <xf numFmtId="164" fontId="18" fillId="3" borderId="37" xfId="2" applyFont="1" applyFill="1" applyBorder="1" applyAlignment="1" applyProtection="1">
      <alignment vertical="center" wrapText="1"/>
    </xf>
    <xf numFmtId="164" fontId="17" fillId="0" borderId="37" xfId="4" applyFont="1" applyBorder="1" applyAlignment="1">
      <alignment vertical="center"/>
    </xf>
    <xf numFmtId="164" fontId="17" fillId="0" borderId="37" xfId="2" applyFont="1" applyBorder="1" applyAlignment="1">
      <alignment vertical="center"/>
    </xf>
    <xf numFmtId="164" fontId="22" fillId="2" borderId="5" xfId="2" applyFont="1" applyFill="1" applyBorder="1" applyAlignment="1">
      <alignment vertical="center"/>
    </xf>
    <xf numFmtId="164" fontId="22" fillId="2" borderId="5" xfId="4" applyFont="1" applyFill="1" applyBorder="1" applyAlignment="1">
      <alignment vertical="center"/>
    </xf>
    <xf numFmtId="164" fontId="26" fillId="0" borderId="22" xfId="2" applyFont="1" applyBorder="1" applyAlignment="1">
      <alignment vertical="center"/>
    </xf>
    <xf numFmtId="164" fontId="26" fillId="0" borderId="22" xfId="4" applyFont="1" applyFill="1" applyBorder="1" applyAlignment="1">
      <alignment vertical="center" wrapText="1"/>
    </xf>
    <xf numFmtId="164" fontId="26" fillId="0" borderId="22" xfId="2" applyFont="1" applyBorder="1" applyAlignment="1">
      <alignment vertical="center" wrapText="1"/>
    </xf>
    <xf numFmtId="164" fontId="18" fillId="3" borderId="22" xfId="2" applyFont="1" applyFill="1" applyBorder="1" applyAlignment="1" applyProtection="1">
      <alignment vertical="center"/>
    </xf>
    <xf numFmtId="164" fontId="26" fillId="0" borderId="24" xfId="2" applyFont="1" applyBorder="1" applyAlignment="1">
      <alignment vertical="center"/>
    </xf>
    <xf numFmtId="164" fontId="11" fillId="2" borderId="5" xfId="2" applyFont="1" applyFill="1" applyBorder="1" applyAlignment="1">
      <alignment vertical="center"/>
    </xf>
    <xf numFmtId="164" fontId="12" fillId="2" borderId="5" xfId="4" applyFont="1" applyFill="1" applyBorder="1" applyAlignment="1">
      <alignment vertical="center"/>
    </xf>
    <xf numFmtId="164" fontId="17" fillId="0" borderId="24" xfId="2" applyFont="1" applyBorder="1" applyAlignment="1">
      <alignment vertical="center"/>
    </xf>
    <xf numFmtId="164" fontId="19" fillId="0" borderId="22" xfId="4" applyFont="1" applyBorder="1" applyAlignment="1">
      <alignment vertical="center"/>
    </xf>
    <xf numFmtId="164" fontId="23" fillId="2" borderId="31" xfId="4" applyFont="1" applyFill="1" applyBorder="1" applyAlignment="1">
      <alignment vertical="center"/>
    </xf>
    <xf numFmtId="164" fontId="23" fillId="2" borderId="20" xfId="4" applyFont="1" applyFill="1" applyBorder="1" applyAlignment="1">
      <alignment vertical="center"/>
    </xf>
    <xf numFmtId="164" fontId="27" fillId="0" borderId="24" xfId="4" applyFont="1" applyFill="1" applyBorder="1" applyAlignment="1">
      <alignment vertical="center" wrapText="1"/>
    </xf>
    <xf numFmtId="164" fontId="17" fillId="0" borderId="33" xfId="2" applyFont="1" applyBorder="1" applyAlignment="1">
      <alignment vertical="center"/>
    </xf>
    <xf numFmtId="164" fontId="19" fillId="0" borderId="37" xfId="4" applyFont="1" applyBorder="1" applyAlignment="1">
      <alignment vertical="center"/>
    </xf>
    <xf numFmtId="164" fontId="27" fillId="0" borderId="22" xfId="4" applyFont="1" applyFill="1" applyBorder="1" applyAlignment="1">
      <alignment vertical="center" wrapText="1"/>
    </xf>
    <xf numFmtId="164" fontId="29" fillId="4" borderId="32" xfId="2" applyFont="1" applyFill="1" applyBorder="1" applyAlignment="1">
      <alignment vertical="center"/>
    </xf>
    <xf numFmtId="164" fontId="5" fillId="0" borderId="3" xfId="2" applyFont="1" applyFill="1" applyBorder="1" applyAlignment="1">
      <alignment horizontal="center" vertical="center" wrapText="1"/>
    </xf>
    <xf numFmtId="0" fontId="15" fillId="0" borderId="24" xfId="1" applyFont="1" applyBorder="1" applyAlignment="1">
      <alignment horizontal="justify" vertical="center" wrapText="1"/>
    </xf>
    <xf numFmtId="164" fontId="35" fillId="4" borderId="32" xfId="2" applyFont="1" applyFill="1" applyBorder="1" applyAlignment="1">
      <alignment vertical="center"/>
    </xf>
    <xf numFmtId="164" fontId="23" fillId="2" borderId="5" xfId="2" applyFont="1" applyFill="1" applyBorder="1" applyAlignment="1">
      <alignment vertical="center"/>
    </xf>
    <xf numFmtId="0" fontId="32" fillId="0" borderId="26" xfId="5" quotePrefix="1" applyBorder="1" applyAlignment="1">
      <alignment horizontal="left" vertical="center" wrapText="1"/>
    </xf>
    <xf numFmtId="0" fontId="25" fillId="5" borderId="38" xfId="1" applyFont="1" applyFill="1" applyBorder="1" applyAlignment="1">
      <alignment horizontal="center" vertical="center"/>
    </xf>
    <xf numFmtId="0" fontId="36" fillId="5" borderId="30" xfId="7" quotePrefix="1" applyFill="1" applyBorder="1" applyAlignment="1">
      <alignment horizontal="left" vertical="center" wrapText="1"/>
    </xf>
    <xf numFmtId="164" fontId="37" fillId="5" borderId="31" xfId="2" applyFont="1" applyFill="1" applyBorder="1" applyAlignment="1">
      <alignment vertical="center"/>
    </xf>
    <xf numFmtId="164" fontId="37" fillId="5" borderId="31" xfId="4" applyFont="1" applyFill="1" applyBorder="1" applyAlignment="1">
      <alignment vertical="center" wrapText="1"/>
    </xf>
    <xf numFmtId="164" fontId="22" fillId="5" borderId="31" xfId="2" applyFont="1" applyFill="1" applyBorder="1" applyAlignment="1">
      <alignment vertical="center" wrapText="1"/>
    </xf>
    <xf numFmtId="164" fontId="23" fillId="5" borderId="31" xfId="4" applyFont="1" applyFill="1" applyBorder="1" applyAlignment="1">
      <alignment vertical="center" wrapText="1"/>
    </xf>
    <xf numFmtId="4" fontId="24" fillId="5" borderId="39" xfId="1" applyNumberFormat="1" applyFont="1" applyFill="1" applyBorder="1" applyAlignment="1">
      <alignment horizontal="center" vertical="center"/>
    </xf>
    <xf numFmtId="0" fontId="25" fillId="0" borderId="38" xfId="1" applyFont="1" applyFill="1" applyBorder="1" applyAlignment="1">
      <alignment horizontal="center" vertical="center"/>
    </xf>
    <xf numFmtId="0" fontId="32" fillId="0" borderId="57" xfId="5" quotePrefix="1" applyBorder="1" applyAlignment="1">
      <alignment horizontal="left" vertical="center" wrapText="1"/>
    </xf>
    <xf numFmtId="164" fontId="32" fillId="0" borderId="31" xfId="4" quotePrefix="1" applyFont="1" applyBorder="1" applyAlignment="1">
      <alignment horizontal="center" vertical="center" wrapText="1"/>
    </xf>
    <xf numFmtId="164" fontId="17" fillId="0" borderId="31" xfId="2" applyFont="1" applyBorder="1" applyAlignment="1">
      <alignment vertical="center"/>
    </xf>
    <xf numFmtId="164" fontId="18" fillId="3" borderId="31" xfId="2" applyFont="1" applyFill="1" applyBorder="1" applyAlignment="1" applyProtection="1">
      <alignment vertical="center" wrapText="1"/>
    </xf>
    <xf numFmtId="164" fontId="17" fillId="0" borderId="31" xfId="4" applyFont="1" applyFill="1" applyBorder="1" applyAlignment="1">
      <alignment vertical="center" wrapText="1"/>
    </xf>
    <xf numFmtId="164" fontId="26" fillId="0" borderId="31" xfId="2" applyFont="1" applyBorder="1" applyAlignment="1">
      <alignment vertical="center" wrapText="1"/>
    </xf>
    <xf numFmtId="164" fontId="27" fillId="0" borderId="31" xfId="4" applyFont="1" applyFill="1" applyBorder="1" applyAlignment="1">
      <alignment vertical="center" wrapText="1"/>
    </xf>
    <xf numFmtId="4" fontId="20" fillId="0" borderId="39" xfId="1" applyNumberFormat="1" applyFont="1" applyFill="1" applyBorder="1" applyAlignment="1">
      <alignment horizontal="center" vertical="center"/>
    </xf>
    <xf numFmtId="0" fontId="21" fillId="2" borderId="48" xfId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vertical="center" wrapText="1"/>
    </xf>
    <xf numFmtId="164" fontId="22" fillId="2" borderId="34" xfId="2" applyFont="1" applyFill="1" applyBorder="1" applyAlignment="1">
      <alignment horizontal="center" vertical="center"/>
    </xf>
    <xf numFmtId="164" fontId="22" fillId="2" borderId="34" xfId="2" applyFont="1" applyFill="1" applyBorder="1" applyAlignment="1">
      <alignment vertical="center"/>
    </xf>
    <xf numFmtId="164" fontId="22" fillId="2" borderId="33" xfId="4" applyFont="1" applyFill="1" applyBorder="1" applyAlignment="1">
      <alignment vertical="center"/>
    </xf>
    <xf numFmtId="164" fontId="22" fillId="2" borderId="33" xfId="2" applyFont="1" applyFill="1" applyBorder="1" applyAlignment="1">
      <alignment vertical="center"/>
    </xf>
    <xf numFmtId="164" fontId="23" fillId="2" borderId="33" xfId="4" applyFont="1" applyFill="1" applyBorder="1" applyAlignment="1">
      <alignment vertical="center"/>
    </xf>
    <xf numFmtId="4" fontId="24" fillId="2" borderId="41" xfId="1" applyNumberFormat="1" applyFont="1" applyFill="1" applyBorder="1" applyAlignment="1">
      <alignment horizontal="center" vertical="center"/>
    </xf>
    <xf numFmtId="0" fontId="0" fillId="6" borderId="0" xfId="0" applyFont="1" applyFill="1"/>
    <xf numFmtId="0" fontId="15" fillId="6" borderId="22" xfId="0" applyFont="1" applyFill="1" applyBorder="1"/>
    <xf numFmtId="164" fontId="22" fillId="6" borderId="22" xfId="2" applyFont="1" applyFill="1" applyBorder="1" applyAlignment="1">
      <alignment horizontal="center" vertical="center"/>
    </xf>
    <xf numFmtId="164" fontId="22" fillId="6" borderId="22" xfId="2" applyFont="1" applyFill="1" applyBorder="1" applyAlignment="1">
      <alignment vertical="center"/>
    </xf>
    <xf numFmtId="164" fontId="22" fillId="6" borderId="22" xfId="4" applyFont="1" applyFill="1" applyBorder="1" applyAlignment="1">
      <alignment vertical="center"/>
    </xf>
    <xf numFmtId="164" fontId="23" fillId="6" borderId="22" xfId="4" applyFont="1" applyFill="1" applyBorder="1" applyAlignment="1">
      <alignment vertical="center"/>
    </xf>
    <xf numFmtId="164" fontId="38" fillId="0" borderId="22" xfId="4" quotePrefix="1" applyFont="1" applyBorder="1" applyAlignment="1">
      <alignment vertical="center" wrapText="1"/>
    </xf>
    <xf numFmtId="164" fontId="16" fillId="3" borderId="22" xfId="2" applyFont="1" applyFill="1" applyBorder="1" applyAlignment="1" applyProtection="1">
      <alignment vertical="center" wrapText="1"/>
    </xf>
    <xf numFmtId="0" fontId="3" fillId="0" borderId="28" xfId="1" applyFont="1" applyFill="1" applyBorder="1" applyAlignment="1">
      <alignment horizontal="center" vertical="center"/>
    </xf>
    <xf numFmtId="0" fontId="34" fillId="0" borderId="47" xfId="1" applyFont="1" applyFill="1" applyBorder="1" applyAlignment="1">
      <alignment horizontal="center" vertical="center"/>
    </xf>
    <xf numFmtId="0" fontId="34" fillId="0" borderId="22" xfId="5" quotePrefix="1" applyFont="1" applyBorder="1" applyAlignment="1">
      <alignment horizontal="left" vertical="center" wrapText="1"/>
    </xf>
    <xf numFmtId="164" fontId="39" fillId="0" borderId="24" xfId="2" applyFont="1" applyBorder="1" applyAlignment="1">
      <alignment vertical="center"/>
    </xf>
    <xf numFmtId="164" fontId="34" fillId="3" borderId="22" xfId="2" applyFont="1" applyFill="1" applyBorder="1" applyAlignment="1" applyProtection="1">
      <alignment vertical="center" wrapText="1"/>
    </xf>
    <xf numFmtId="4" fontId="40" fillId="0" borderId="44" xfId="1" applyNumberFormat="1" applyFont="1" applyFill="1" applyBorder="1" applyAlignment="1">
      <alignment horizontal="center" vertical="center"/>
    </xf>
    <xf numFmtId="164" fontId="41" fillId="0" borderId="0" xfId="0" applyNumberFormat="1" applyFont="1"/>
    <xf numFmtId="0" fontId="41" fillId="0" borderId="0" xfId="0" applyFont="1"/>
    <xf numFmtId="164" fontId="39" fillId="0" borderId="22" xfId="2" applyFont="1" applyBorder="1" applyAlignment="1">
      <alignment vertical="center"/>
    </xf>
    <xf numFmtId="4" fontId="40" fillId="0" borderId="40" xfId="1" applyNumberFormat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4" fontId="13" fillId="2" borderId="43" xfId="1" applyNumberFormat="1" applyFont="1" applyFill="1" applyBorder="1" applyAlignment="1">
      <alignment horizontal="center" vertical="center"/>
    </xf>
    <xf numFmtId="0" fontId="42" fillId="0" borderId="28" xfId="1" applyFont="1" applyFill="1" applyBorder="1" applyAlignment="1">
      <alignment horizontal="center" vertical="center"/>
    </xf>
    <xf numFmtId="0" fontId="42" fillId="0" borderId="52" xfId="1" applyFont="1" applyFill="1" applyBorder="1" applyAlignment="1">
      <alignment horizontal="center" vertical="center"/>
    </xf>
    <xf numFmtId="164" fontId="39" fillId="0" borderId="24" xfId="4" applyFont="1" applyBorder="1" applyAlignment="1">
      <alignment vertical="center"/>
    </xf>
    <xf numFmtId="0" fontId="42" fillId="0" borderId="25" xfId="1" applyFont="1" applyFill="1" applyBorder="1" applyAlignment="1">
      <alignment horizontal="center" vertical="center"/>
    </xf>
    <xf numFmtId="0" fontId="42" fillId="0" borderId="47" xfId="1" applyFont="1" applyFill="1" applyBorder="1" applyAlignment="1">
      <alignment horizontal="center" vertical="center"/>
    </xf>
    <xf numFmtId="164" fontId="43" fillId="0" borderId="22" xfId="4" applyFont="1" applyFill="1" applyBorder="1" applyAlignment="1">
      <alignment vertical="center" wrapText="1"/>
    </xf>
    <xf numFmtId="164" fontId="43" fillId="0" borderId="22" xfId="2" applyFont="1" applyBorder="1" applyAlignment="1">
      <alignment vertical="center" wrapText="1"/>
    </xf>
    <xf numFmtId="0" fontId="42" fillId="0" borderId="51" xfId="1" applyFont="1" applyFill="1" applyBorder="1" applyAlignment="1">
      <alignment horizontal="center" vertical="center"/>
    </xf>
    <xf numFmtId="164" fontId="39" fillId="0" borderId="24" xfId="4" applyFont="1" applyFill="1" applyBorder="1" applyAlignment="1">
      <alignment vertical="center" wrapText="1"/>
    </xf>
    <xf numFmtId="164" fontId="43" fillId="0" borderId="24" xfId="2" applyFont="1" applyBorder="1" applyAlignment="1">
      <alignment vertical="center" wrapText="1"/>
    </xf>
    <xf numFmtId="164" fontId="44" fillId="0" borderId="24" xfId="4" applyFont="1" applyFill="1" applyBorder="1" applyAlignment="1">
      <alignment vertical="center" wrapText="1"/>
    </xf>
    <xf numFmtId="164" fontId="45" fillId="0" borderId="22" xfId="4" quotePrefix="1" applyFont="1" applyBorder="1" applyAlignment="1">
      <alignment horizontal="center" vertical="center" wrapText="1"/>
    </xf>
    <xf numFmtId="165" fontId="38" fillId="0" borderId="22" xfId="4" quotePrefix="1" applyNumberFormat="1" applyFont="1" applyBorder="1" applyAlignment="1">
      <alignment vertical="center" wrapText="1"/>
    </xf>
    <xf numFmtId="164" fontId="45" fillId="0" borderId="56" xfId="4" quotePrefix="1" applyFont="1" applyBorder="1" applyAlignment="1">
      <alignment horizontal="center" vertical="center" wrapText="1"/>
    </xf>
    <xf numFmtId="164" fontId="45" fillId="3" borderId="22" xfId="2" applyFont="1" applyFill="1" applyBorder="1" applyAlignment="1" applyProtection="1">
      <alignment vertical="center" wrapText="1"/>
    </xf>
    <xf numFmtId="164" fontId="43" fillId="0" borderId="22" xfId="4" applyFont="1" applyBorder="1" applyAlignment="1">
      <alignment vertical="center" wrapText="1"/>
    </xf>
    <xf numFmtId="164" fontId="38" fillId="0" borderId="23" xfId="4" quotePrefix="1" applyFont="1" applyBorder="1" applyAlignment="1">
      <alignment horizontal="center" vertical="center" wrapText="1"/>
    </xf>
    <xf numFmtId="164" fontId="26" fillId="0" borderId="22" xfId="4" applyFont="1" applyBorder="1" applyAlignment="1">
      <alignment vertical="center" wrapText="1"/>
    </xf>
    <xf numFmtId="164" fontId="38" fillId="0" borderId="56" xfId="4" quotePrefix="1" applyFont="1" applyBorder="1" applyAlignment="1">
      <alignment horizontal="center" vertical="center" wrapText="1"/>
    </xf>
    <xf numFmtId="164" fontId="17" fillId="0" borderId="24" xfId="4" applyFont="1" applyBorder="1" applyAlignment="1">
      <alignment vertical="center"/>
    </xf>
    <xf numFmtId="164" fontId="39" fillId="0" borderId="22" xfId="4" applyFont="1" applyBorder="1" applyAlignment="1">
      <alignment vertical="center"/>
    </xf>
    <xf numFmtId="164" fontId="46" fillId="5" borderId="31" xfId="4" quotePrefix="1" applyFont="1" applyFill="1" applyBorder="1" applyAlignment="1">
      <alignment horizontal="center" vertical="center" wrapText="1"/>
    </xf>
    <xf numFmtId="164" fontId="47" fillId="5" borderId="31" xfId="2" applyFont="1" applyFill="1" applyBorder="1" applyAlignment="1" applyProtection="1">
      <alignment vertical="center" wrapText="1"/>
    </xf>
    <xf numFmtId="0" fontId="25" fillId="6" borderId="26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21" fillId="6" borderId="59" xfId="1" applyFont="1" applyFill="1" applyBorder="1" applyAlignment="1">
      <alignment horizontal="center" vertical="center"/>
    </xf>
    <xf numFmtId="0" fontId="32" fillId="0" borderId="36" xfId="5" quotePrefix="1" applyBorder="1" applyAlignment="1">
      <alignment horizontal="left" vertical="center" wrapText="1"/>
    </xf>
    <xf numFmtId="164" fontId="16" fillId="3" borderId="34" xfId="3" applyFont="1" applyFill="1" applyBorder="1" applyAlignment="1" applyProtection="1">
      <alignment horizontal="center" vertical="center" wrapText="1"/>
    </xf>
    <xf numFmtId="164" fontId="26" fillId="0" borderId="33" xfId="2" applyFont="1" applyBorder="1" applyAlignment="1">
      <alignment vertical="center"/>
    </xf>
    <xf numFmtId="0" fontId="21" fillId="2" borderId="1" xfId="1" applyFont="1" applyFill="1" applyBorder="1" applyAlignment="1">
      <alignment horizontal="center" vertical="center"/>
    </xf>
    <xf numFmtId="0" fontId="21" fillId="0" borderId="40" xfId="1" applyFont="1" applyFill="1" applyBorder="1" applyAlignment="1">
      <alignment horizontal="center" vertical="center"/>
    </xf>
    <xf numFmtId="0" fontId="21" fillId="2" borderId="54" xfId="1" applyFont="1" applyFill="1" applyBorder="1" applyAlignment="1">
      <alignment horizontal="center" vertical="center"/>
    </xf>
    <xf numFmtId="164" fontId="22" fillId="2" borderId="62" xfId="2" applyFont="1" applyFill="1" applyBorder="1" applyAlignment="1">
      <alignment vertical="center"/>
    </xf>
    <xf numFmtId="164" fontId="22" fillId="2" borderId="62" xfId="4" applyFont="1" applyFill="1" applyBorder="1" applyAlignment="1">
      <alignment vertical="center"/>
    </xf>
    <xf numFmtId="164" fontId="23" fillId="2" borderId="62" xfId="4" applyFont="1" applyFill="1" applyBorder="1" applyAlignment="1">
      <alignment vertical="center"/>
    </xf>
    <xf numFmtId="164" fontId="22" fillId="0" borderId="22" xfId="4" applyFont="1" applyBorder="1" applyAlignment="1">
      <alignment vertical="center" wrapText="1"/>
    </xf>
    <xf numFmtId="164" fontId="27" fillId="0" borderId="22" xfId="4" applyFont="1" applyBorder="1" applyAlignment="1">
      <alignment vertical="center" wrapText="1"/>
    </xf>
    <xf numFmtId="4" fontId="24" fillId="6" borderId="40" xfId="1" applyNumberFormat="1" applyFont="1" applyFill="1" applyBorder="1" applyAlignment="1">
      <alignment horizontal="center" vertical="center"/>
    </xf>
    <xf numFmtId="164" fontId="22" fillId="2" borderId="40" xfId="2" applyFont="1" applyFill="1" applyBorder="1" applyAlignment="1">
      <alignment horizontal="center" vertical="center"/>
    </xf>
    <xf numFmtId="4" fontId="24" fillId="0" borderId="40" xfId="1" applyNumberFormat="1" applyFont="1" applyFill="1" applyBorder="1" applyAlignment="1">
      <alignment horizontal="center" vertical="center"/>
    </xf>
    <xf numFmtId="0" fontId="0" fillId="0" borderId="63" xfId="0" applyFont="1" applyBorder="1"/>
    <xf numFmtId="164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8" fillId="4" borderId="60" xfId="1" applyFont="1" applyFill="1" applyBorder="1" applyAlignment="1">
      <alignment horizontal="center" vertical="center"/>
    </xf>
    <xf numFmtId="0" fontId="28" fillId="4" borderId="61" xfId="1" applyFont="1" applyFill="1" applyBorder="1" applyAlignment="1">
      <alignment horizontal="center" vertical="center"/>
    </xf>
    <xf numFmtId="0" fontId="28" fillId="4" borderId="46" xfId="1" applyFont="1" applyFill="1" applyBorder="1" applyAlignment="1">
      <alignment horizontal="center" vertical="center"/>
    </xf>
    <xf numFmtId="164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10" xfId="2" applyFont="1" applyFill="1" applyBorder="1" applyAlignment="1">
      <alignment horizontal="center" vertical="center" wrapText="1"/>
    </xf>
    <xf numFmtId="164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zoomScale="90" zoomScaleNormal="90" workbookViewId="0">
      <selection activeCell="H11" sqref="H11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5.5703125" style="2" customWidth="1"/>
    <col min="4" max="4" width="15.28515625" style="29" customWidth="1"/>
    <col min="5" max="5" width="16" style="29" customWidth="1"/>
    <col min="6" max="6" width="14.42578125" style="26" customWidth="1"/>
    <col min="7" max="7" width="8.28515625" style="2" customWidth="1"/>
    <col min="8" max="8" width="9.140625" style="57" customWidth="1"/>
    <col min="9" max="9" width="14.28515625" style="22" customWidth="1"/>
    <col min="10" max="10" width="8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28"/>
      <c r="E1" s="28"/>
      <c r="F1" s="190" t="s">
        <v>59</v>
      </c>
      <c r="G1" s="190"/>
      <c r="H1" s="190"/>
      <c r="I1" s="190"/>
      <c r="J1" s="190"/>
    </row>
    <row r="2" spans="1:11" ht="15" customHeight="1" x14ac:dyDescent="0.25">
      <c r="A2" s="1"/>
      <c r="B2" s="1"/>
      <c r="C2" s="1"/>
      <c r="D2" s="28"/>
      <c r="E2" s="28"/>
      <c r="F2" s="23"/>
      <c r="G2" s="1"/>
      <c r="H2" s="191"/>
      <c r="I2" s="191"/>
      <c r="J2" s="191"/>
    </row>
    <row r="3" spans="1:11" ht="15.75" customHeight="1" x14ac:dyDescent="0.25">
      <c r="A3" s="192" t="s">
        <v>23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6.5" customHeight="1" thickBot="1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1" ht="16.5" customHeight="1" thickBot="1" x14ac:dyDescent="0.3">
      <c r="A5" s="193" t="s">
        <v>0</v>
      </c>
      <c r="B5" s="195" t="s">
        <v>1</v>
      </c>
      <c r="C5" s="197" t="s">
        <v>2</v>
      </c>
      <c r="D5" s="199" t="s">
        <v>3</v>
      </c>
      <c r="E5" s="202" t="s">
        <v>4</v>
      </c>
      <c r="F5" s="185"/>
      <c r="G5" s="185"/>
      <c r="H5" s="185"/>
      <c r="I5" s="186"/>
      <c r="J5" s="203" t="s">
        <v>5</v>
      </c>
    </row>
    <row r="6" spans="1:11" ht="15.75" customHeight="1" thickBot="1" x14ac:dyDescent="0.3">
      <c r="A6" s="194"/>
      <c r="B6" s="196"/>
      <c r="C6" s="198"/>
      <c r="D6" s="200"/>
      <c r="E6" s="183" t="s">
        <v>24</v>
      </c>
      <c r="F6" s="184" t="s">
        <v>6</v>
      </c>
      <c r="G6" s="185"/>
      <c r="H6" s="185"/>
      <c r="I6" s="186"/>
      <c r="J6" s="204"/>
    </row>
    <row r="7" spans="1:11" ht="49.5" customHeight="1" thickBot="1" x14ac:dyDescent="0.3">
      <c r="A7" s="194"/>
      <c r="B7" s="196"/>
      <c r="C7" s="198"/>
      <c r="D7" s="201"/>
      <c r="E7" s="183"/>
      <c r="F7" s="93" t="s">
        <v>7</v>
      </c>
      <c r="G7" s="3" t="s">
        <v>8</v>
      </c>
      <c r="H7" s="4" t="s">
        <v>9</v>
      </c>
      <c r="I7" s="21" t="s">
        <v>10</v>
      </c>
      <c r="J7" s="204"/>
    </row>
    <row r="8" spans="1:11" ht="12" customHeight="1" thickTop="1" thickBot="1" x14ac:dyDescent="0.3">
      <c r="A8" s="5">
        <v>1</v>
      </c>
      <c r="B8" s="47">
        <v>2</v>
      </c>
      <c r="C8" s="6">
        <v>3</v>
      </c>
      <c r="D8" s="7">
        <v>4</v>
      </c>
      <c r="E8" s="8">
        <v>5</v>
      </c>
      <c r="F8" s="9">
        <v>6</v>
      </c>
      <c r="G8" s="10">
        <v>7</v>
      </c>
      <c r="H8" s="10">
        <v>8</v>
      </c>
      <c r="I8" s="32">
        <v>9</v>
      </c>
      <c r="J8" s="36">
        <v>10</v>
      </c>
    </row>
    <row r="9" spans="1:11" ht="27" customHeight="1" thickBot="1" x14ac:dyDescent="0.3">
      <c r="A9" s="11" t="s">
        <v>11</v>
      </c>
      <c r="B9" s="48"/>
      <c r="C9" s="43" t="s">
        <v>12</v>
      </c>
      <c r="D9" s="12">
        <f>E9</f>
        <v>1541318</v>
      </c>
      <c r="E9" s="82">
        <f t="shared" ref="E9:I9" si="0">SUM(E10:E15)</f>
        <v>1541318</v>
      </c>
      <c r="F9" s="82">
        <f t="shared" si="0"/>
        <v>1024304</v>
      </c>
      <c r="G9" s="82">
        <f t="shared" si="0"/>
        <v>0</v>
      </c>
      <c r="H9" s="82">
        <f t="shared" si="0"/>
        <v>0</v>
      </c>
      <c r="I9" s="83">
        <f t="shared" si="0"/>
        <v>517014</v>
      </c>
      <c r="J9" s="37">
        <v>0</v>
      </c>
    </row>
    <row r="10" spans="1:11" ht="25.5" x14ac:dyDescent="0.25">
      <c r="A10" s="13"/>
      <c r="B10" s="49" t="s">
        <v>13</v>
      </c>
      <c r="C10" s="94" t="s">
        <v>38</v>
      </c>
      <c r="D10" s="160">
        <f>E10</f>
        <v>25000</v>
      </c>
      <c r="E10" s="84">
        <v>25000</v>
      </c>
      <c r="F10" s="129">
        <v>25000</v>
      </c>
      <c r="G10" s="84">
        <v>0</v>
      </c>
      <c r="H10" s="84">
        <v>0</v>
      </c>
      <c r="I10" s="161">
        <v>0</v>
      </c>
      <c r="J10" s="38" t="s">
        <v>14</v>
      </c>
      <c r="K10" s="14"/>
    </row>
    <row r="11" spans="1:11" ht="25.5" x14ac:dyDescent="0.25">
      <c r="A11" s="58"/>
      <c r="B11" s="50" t="s">
        <v>13</v>
      </c>
      <c r="C11" s="59" t="s">
        <v>36</v>
      </c>
      <c r="D11" s="160">
        <f>E11</f>
        <v>350000</v>
      </c>
      <c r="E11" s="84">
        <f t="shared" ref="E11" si="1">F11+I11</f>
        <v>350000</v>
      </c>
      <c r="F11" s="129">
        <v>350000</v>
      </c>
      <c r="G11" s="84">
        <v>0</v>
      </c>
      <c r="H11" s="84">
        <v>0</v>
      </c>
      <c r="I11" s="161"/>
      <c r="J11" s="38" t="s">
        <v>14</v>
      </c>
      <c r="K11" s="14"/>
    </row>
    <row r="12" spans="1:11" s="137" customFormat="1" x14ac:dyDescent="0.25">
      <c r="A12" s="130"/>
      <c r="B12" s="131" t="s">
        <v>13</v>
      </c>
      <c r="C12" s="132" t="s">
        <v>53</v>
      </c>
      <c r="D12" s="155">
        <f t="shared" ref="D12:D15" si="2">E12</f>
        <v>115950</v>
      </c>
      <c r="E12" s="133">
        <v>115950</v>
      </c>
      <c r="F12" s="156">
        <v>115950</v>
      </c>
      <c r="G12" s="133">
        <v>0</v>
      </c>
      <c r="H12" s="133">
        <v>0</v>
      </c>
      <c r="I12" s="144">
        <v>0</v>
      </c>
      <c r="J12" s="135" t="s">
        <v>14</v>
      </c>
      <c r="K12" s="136"/>
    </row>
    <row r="13" spans="1:11" s="137" customFormat="1" ht="25.5" x14ac:dyDescent="0.25">
      <c r="A13" s="130"/>
      <c r="B13" s="131" t="s">
        <v>13</v>
      </c>
      <c r="C13" s="132" t="s">
        <v>37</v>
      </c>
      <c r="D13" s="155">
        <f t="shared" si="2"/>
        <v>1007318</v>
      </c>
      <c r="E13" s="133">
        <f>F13+I13</f>
        <v>1007318</v>
      </c>
      <c r="F13" s="156">
        <v>490304</v>
      </c>
      <c r="G13" s="133">
        <v>0</v>
      </c>
      <c r="H13" s="133">
        <v>0</v>
      </c>
      <c r="I13" s="144">
        <v>517014</v>
      </c>
      <c r="J13" s="135" t="s">
        <v>14</v>
      </c>
      <c r="K13" s="136"/>
    </row>
    <row r="14" spans="1:11" s="137" customFormat="1" ht="15" customHeight="1" x14ac:dyDescent="0.25">
      <c r="A14" s="130"/>
      <c r="B14" s="131" t="s">
        <v>13</v>
      </c>
      <c r="C14" s="132" t="s">
        <v>43</v>
      </c>
      <c r="D14" s="155">
        <f t="shared" si="2"/>
        <v>24600</v>
      </c>
      <c r="E14" s="133">
        <v>24600</v>
      </c>
      <c r="F14" s="156">
        <v>24600</v>
      </c>
      <c r="G14" s="133">
        <v>0</v>
      </c>
      <c r="H14" s="133">
        <v>0</v>
      </c>
      <c r="I14" s="144">
        <v>0</v>
      </c>
      <c r="J14" s="135" t="s">
        <v>14</v>
      </c>
      <c r="K14" s="136"/>
    </row>
    <row r="15" spans="1:11" s="137" customFormat="1" ht="15" customHeight="1" thickBot="1" x14ac:dyDescent="0.3">
      <c r="A15" s="19" t="s">
        <v>54</v>
      </c>
      <c r="B15" s="131" t="s">
        <v>13</v>
      </c>
      <c r="C15" s="132" t="s">
        <v>25</v>
      </c>
      <c r="D15" s="155">
        <f t="shared" si="2"/>
        <v>18450</v>
      </c>
      <c r="E15" s="133">
        <v>18450</v>
      </c>
      <c r="F15" s="156">
        <v>18450</v>
      </c>
      <c r="G15" s="138">
        <v>0</v>
      </c>
      <c r="H15" s="138">
        <v>0</v>
      </c>
      <c r="I15" s="162">
        <v>0</v>
      </c>
      <c r="J15" s="139" t="s">
        <v>14</v>
      </c>
      <c r="K15" s="136"/>
    </row>
    <row r="16" spans="1:11" s="137" customFormat="1" ht="24" customHeight="1" thickBot="1" x14ac:dyDescent="0.3">
      <c r="A16" s="140">
        <v>600</v>
      </c>
      <c r="B16" s="48"/>
      <c r="C16" s="43" t="s">
        <v>15</v>
      </c>
      <c r="D16" s="12">
        <f t="shared" ref="D16:D24" si="3">E16</f>
        <v>1483500</v>
      </c>
      <c r="E16" s="82">
        <f t="shared" ref="E16:I16" si="4">SUM(E17:E24)</f>
        <v>1483500</v>
      </c>
      <c r="F16" s="82">
        <f t="shared" si="4"/>
        <v>1476500</v>
      </c>
      <c r="G16" s="82">
        <f t="shared" si="4"/>
        <v>0</v>
      </c>
      <c r="H16" s="82">
        <f t="shared" si="4"/>
        <v>0</v>
      </c>
      <c r="I16" s="83">
        <f t="shared" si="4"/>
        <v>7000</v>
      </c>
      <c r="J16" s="141"/>
    </row>
    <row r="17" spans="1:10" s="137" customFormat="1" ht="25.5" x14ac:dyDescent="0.25">
      <c r="A17" s="142"/>
      <c r="B17" s="143">
        <v>60016</v>
      </c>
      <c r="C17" s="132" t="s">
        <v>26</v>
      </c>
      <c r="D17" s="155">
        <f t="shared" si="3"/>
        <v>30000</v>
      </c>
      <c r="E17" s="133">
        <v>30000</v>
      </c>
      <c r="F17" s="156">
        <v>30000</v>
      </c>
      <c r="G17" s="144">
        <v>0</v>
      </c>
      <c r="H17" s="133">
        <v>0</v>
      </c>
      <c r="I17" s="144">
        <v>0</v>
      </c>
      <c r="J17" s="135" t="s">
        <v>14</v>
      </c>
    </row>
    <row r="18" spans="1:10" s="137" customFormat="1" ht="25.5" x14ac:dyDescent="0.25">
      <c r="A18" s="145"/>
      <c r="B18" s="146">
        <v>60016</v>
      </c>
      <c r="C18" s="132" t="s">
        <v>27</v>
      </c>
      <c r="D18" s="155">
        <f t="shared" si="3"/>
        <v>150000</v>
      </c>
      <c r="E18" s="133">
        <v>150000</v>
      </c>
      <c r="F18" s="156">
        <v>150000</v>
      </c>
      <c r="G18" s="147">
        <v>0</v>
      </c>
      <c r="H18" s="148">
        <v>0</v>
      </c>
      <c r="I18" s="157">
        <v>0</v>
      </c>
      <c r="J18" s="139" t="s">
        <v>14</v>
      </c>
    </row>
    <row r="19" spans="1:10" s="137" customFormat="1" ht="38.25" x14ac:dyDescent="0.25">
      <c r="A19" s="145"/>
      <c r="B19" s="146">
        <v>60016</v>
      </c>
      <c r="C19" s="132" t="s">
        <v>28</v>
      </c>
      <c r="D19" s="155">
        <f t="shared" si="3"/>
        <v>30000</v>
      </c>
      <c r="E19" s="133">
        <v>30000</v>
      </c>
      <c r="F19" s="156">
        <v>30000</v>
      </c>
      <c r="G19" s="147">
        <v>0</v>
      </c>
      <c r="H19" s="148">
        <v>0</v>
      </c>
      <c r="I19" s="157">
        <v>0</v>
      </c>
      <c r="J19" s="139" t="s">
        <v>14</v>
      </c>
    </row>
    <row r="20" spans="1:10" s="137" customFormat="1" ht="29.25" customHeight="1" x14ac:dyDescent="0.25">
      <c r="A20" s="145"/>
      <c r="B20" s="146">
        <v>60016</v>
      </c>
      <c r="C20" s="132" t="s">
        <v>56</v>
      </c>
      <c r="D20" s="155">
        <f t="shared" si="3"/>
        <v>17000</v>
      </c>
      <c r="E20" s="133">
        <f t="shared" ref="E20" si="5">F20+I20</f>
        <v>17000</v>
      </c>
      <c r="F20" s="156">
        <v>10000</v>
      </c>
      <c r="G20" s="147">
        <v>0</v>
      </c>
      <c r="H20" s="148">
        <v>0</v>
      </c>
      <c r="I20" s="157">
        <v>7000</v>
      </c>
      <c r="J20" s="139" t="s">
        <v>14</v>
      </c>
    </row>
    <row r="21" spans="1:10" ht="29.25" customHeight="1" x14ac:dyDescent="0.25">
      <c r="A21" s="17"/>
      <c r="B21" s="56">
        <v>60016</v>
      </c>
      <c r="C21" s="61" t="s">
        <v>51</v>
      </c>
      <c r="D21" s="158">
        <v>11500</v>
      </c>
      <c r="E21" s="84">
        <v>11500</v>
      </c>
      <c r="F21" s="129">
        <v>11500</v>
      </c>
      <c r="G21" s="78"/>
      <c r="H21" s="79"/>
      <c r="I21" s="159"/>
      <c r="J21" s="34" t="s">
        <v>14</v>
      </c>
    </row>
    <row r="22" spans="1:10" ht="19.5" customHeight="1" x14ac:dyDescent="0.25">
      <c r="A22" s="17"/>
      <c r="B22" s="56">
        <v>60016</v>
      </c>
      <c r="C22" s="61" t="s">
        <v>52</v>
      </c>
      <c r="D22" s="158">
        <v>470000</v>
      </c>
      <c r="E22" s="84">
        <v>470000</v>
      </c>
      <c r="F22" s="129">
        <v>470000</v>
      </c>
      <c r="G22" s="78"/>
      <c r="H22" s="79"/>
      <c r="I22" s="159"/>
      <c r="J22" s="34" t="s">
        <v>14</v>
      </c>
    </row>
    <row r="23" spans="1:10" ht="21.75" customHeight="1" x14ac:dyDescent="0.25">
      <c r="A23" s="17"/>
      <c r="B23" s="56">
        <v>600616</v>
      </c>
      <c r="C23" s="61" t="s">
        <v>57</v>
      </c>
      <c r="D23" s="158">
        <v>125000</v>
      </c>
      <c r="E23" s="84">
        <v>125000</v>
      </c>
      <c r="F23" s="129">
        <v>125000</v>
      </c>
      <c r="G23" s="78"/>
      <c r="H23" s="79"/>
      <c r="I23" s="159"/>
      <c r="J23" s="34" t="s">
        <v>14</v>
      </c>
    </row>
    <row r="24" spans="1:10" ht="19.5" customHeight="1" thickBot="1" x14ac:dyDescent="0.3">
      <c r="A24" s="17"/>
      <c r="B24" s="56">
        <v>60016</v>
      </c>
      <c r="C24" s="61" t="s">
        <v>29</v>
      </c>
      <c r="D24" s="30">
        <f t="shared" si="3"/>
        <v>650000</v>
      </c>
      <c r="E24" s="84">
        <v>650000</v>
      </c>
      <c r="F24" s="129">
        <v>650000</v>
      </c>
      <c r="G24" s="78">
        <v>0</v>
      </c>
      <c r="H24" s="79">
        <v>0</v>
      </c>
      <c r="I24" s="159">
        <v>0</v>
      </c>
      <c r="J24" s="34" t="s">
        <v>14</v>
      </c>
    </row>
    <row r="25" spans="1:10" ht="26.25" customHeight="1" thickTop="1" thickBot="1" x14ac:dyDescent="0.3">
      <c r="A25" s="42">
        <v>700</v>
      </c>
      <c r="B25" s="42"/>
      <c r="C25" s="45" t="s">
        <v>16</v>
      </c>
      <c r="D25" s="65">
        <f>SUM(D26:D33)</f>
        <v>166000</v>
      </c>
      <c r="E25" s="69">
        <f>SUM(E26:E33)</f>
        <v>166000</v>
      </c>
      <c r="F25" s="69">
        <f>SUM(F26:F33)</f>
        <v>146190</v>
      </c>
      <c r="G25" s="69">
        <v>0</v>
      </c>
      <c r="H25" s="69">
        <v>0</v>
      </c>
      <c r="I25" s="86">
        <f>SUM(I26:I33)</f>
        <v>19810</v>
      </c>
      <c r="J25" s="33"/>
    </row>
    <row r="26" spans="1:10" ht="27" customHeight="1" thickTop="1" x14ac:dyDescent="0.25">
      <c r="A26" s="19"/>
      <c r="B26" s="52">
        <v>70005</v>
      </c>
      <c r="C26" s="59" t="s">
        <v>33</v>
      </c>
      <c r="D26" s="153">
        <f>E26</f>
        <v>30000</v>
      </c>
      <c r="E26" s="84">
        <v>30000</v>
      </c>
      <c r="F26" s="128">
        <v>30000</v>
      </c>
      <c r="G26" s="154">
        <v>0</v>
      </c>
      <c r="H26" s="154">
        <v>0</v>
      </c>
      <c r="I26" s="154">
        <v>0</v>
      </c>
      <c r="J26" s="34" t="s">
        <v>14</v>
      </c>
    </row>
    <row r="27" spans="1:10" ht="23.25" customHeight="1" x14ac:dyDescent="0.25">
      <c r="A27" s="19"/>
      <c r="B27" s="52">
        <v>70005</v>
      </c>
      <c r="C27" s="59" t="s">
        <v>45</v>
      </c>
      <c r="D27" s="153">
        <v>10000</v>
      </c>
      <c r="E27" s="84">
        <v>10000</v>
      </c>
      <c r="F27" s="128">
        <v>10000</v>
      </c>
      <c r="G27" s="154"/>
      <c r="H27" s="154"/>
      <c r="I27" s="154"/>
      <c r="J27" s="34" t="s">
        <v>14</v>
      </c>
    </row>
    <row r="28" spans="1:10" ht="26.25" customHeight="1" x14ac:dyDescent="0.25">
      <c r="A28" s="19"/>
      <c r="B28" s="52">
        <v>70005</v>
      </c>
      <c r="C28" s="59" t="s">
        <v>48</v>
      </c>
      <c r="D28" s="153">
        <f>E28</f>
        <v>30000</v>
      </c>
      <c r="E28" s="84">
        <v>30000</v>
      </c>
      <c r="F28" s="128">
        <v>30000</v>
      </c>
      <c r="G28" s="154">
        <v>0</v>
      </c>
      <c r="H28" s="154">
        <v>0</v>
      </c>
      <c r="I28" s="154">
        <v>0</v>
      </c>
      <c r="J28" s="34" t="s">
        <v>14</v>
      </c>
    </row>
    <row r="29" spans="1:10" ht="19.5" customHeight="1" x14ac:dyDescent="0.25">
      <c r="A29" s="15"/>
      <c r="B29" s="52">
        <v>70005</v>
      </c>
      <c r="C29" s="59" t="s">
        <v>30</v>
      </c>
      <c r="D29" s="153">
        <f t="shared" ref="D29:D33" si="6">E29</f>
        <v>10500</v>
      </c>
      <c r="E29" s="84">
        <v>10500</v>
      </c>
      <c r="F29" s="128">
        <v>10500</v>
      </c>
      <c r="G29" s="154">
        <v>0</v>
      </c>
      <c r="H29" s="154">
        <v>0</v>
      </c>
      <c r="I29" s="154">
        <v>0</v>
      </c>
      <c r="J29" s="34" t="s">
        <v>14</v>
      </c>
    </row>
    <row r="30" spans="1:10" ht="24.75" customHeight="1" x14ac:dyDescent="0.25">
      <c r="A30" s="15"/>
      <c r="B30" s="53">
        <v>70005</v>
      </c>
      <c r="C30" s="59" t="s">
        <v>40</v>
      </c>
      <c r="D30" s="153">
        <f t="shared" si="6"/>
        <v>15500</v>
      </c>
      <c r="E30" s="84">
        <v>15500</v>
      </c>
      <c r="F30" s="128">
        <v>15500</v>
      </c>
      <c r="G30" s="154">
        <v>0</v>
      </c>
      <c r="H30" s="154">
        <v>0</v>
      </c>
      <c r="I30" s="154">
        <v>0</v>
      </c>
      <c r="J30" s="34" t="s">
        <v>14</v>
      </c>
    </row>
    <row r="31" spans="1:10" ht="24.75" customHeight="1" x14ac:dyDescent="0.25">
      <c r="A31" s="15"/>
      <c r="B31" s="53">
        <v>70005</v>
      </c>
      <c r="C31" s="59" t="s">
        <v>44</v>
      </c>
      <c r="D31" s="153">
        <f t="shared" si="6"/>
        <v>38500</v>
      </c>
      <c r="E31" s="84">
        <f>I31+F31</f>
        <v>38500</v>
      </c>
      <c r="F31" s="128">
        <v>18690</v>
      </c>
      <c r="G31" s="154"/>
      <c r="H31" s="154"/>
      <c r="I31" s="128">
        <v>19810</v>
      </c>
      <c r="J31" s="34" t="s">
        <v>14</v>
      </c>
    </row>
    <row r="32" spans="1:10" ht="22.5" customHeight="1" x14ac:dyDescent="0.25">
      <c r="A32" s="15"/>
      <c r="B32" s="52">
        <v>70005</v>
      </c>
      <c r="C32" s="59" t="s">
        <v>34</v>
      </c>
      <c r="D32" s="153">
        <f t="shared" si="6"/>
        <v>15000</v>
      </c>
      <c r="E32" s="84">
        <v>15000</v>
      </c>
      <c r="F32" s="128">
        <v>15000</v>
      </c>
      <c r="G32" s="154">
        <v>0</v>
      </c>
      <c r="H32" s="154">
        <v>0</v>
      </c>
      <c r="I32" s="154">
        <v>0</v>
      </c>
      <c r="J32" s="34" t="s">
        <v>14</v>
      </c>
    </row>
    <row r="33" spans="1:10" ht="18" customHeight="1" thickBot="1" x14ac:dyDescent="0.3">
      <c r="A33" s="15"/>
      <c r="B33" s="52">
        <v>70005</v>
      </c>
      <c r="C33" s="59" t="s">
        <v>32</v>
      </c>
      <c r="D33" s="153">
        <f t="shared" si="6"/>
        <v>16500</v>
      </c>
      <c r="E33" s="84">
        <v>16500</v>
      </c>
      <c r="F33" s="128">
        <v>16500</v>
      </c>
      <c r="G33" s="154">
        <v>0</v>
      </c>
      <c r="H33" s="154">
        <v>0</v>
      </c>
      <c r="I33" s="154">
        <v>0</v>
      </c>
      <c r="J33" s="34" t="s">
        <v>14</v>
      </c>
    </row>
    <row r="34" spans="1:10" ht="23.25" customHeight="1" thickBot="1" x14ac:dyDescent="0.3">
      <c r="A34" s="18">
        <v>750</v>
      </c>
      <c r="B34" s="51"/>
      <c r="C34" s="44" t="s">
        <v>17</v>
      </c>
      <c r="D34" s="24">
        <f>E34</f>
        <v>1603315</v>
      </c>
      <c r="E34" s="75">
        <f>SUM(E35:E37)</f>
        <v>1603315</v>
      </c>
      <c r="F34" s="75">
        <f>SUM(F35:F37)</f>
        <v>472151</v>
      </c>
      <c r="G34" s="75">
        <f>SUM(G35:G37)</f>
        <v>0</v>
      </c>
      <c r="H34" s="75">
        <f>SUM(H35:H37)</f>
        <v>0</v>
      </c>
      <c r="I34" s="96">
        <f>SUM(I35:I37)</f>
        <v>1131164</v>
      </c>
      <c r="J34" s="39"/>
    </row>
    <row r="35" spans="1:10" ht="15" customHeight="1" x14ac:dyDescent="0.25">
      <c r="A35" s="16"/>
      <c r="B35" s="149">
        <v>75023</v>
      </c>
      <c r="C35" s="132" t="s">
        <v>35</v>
      </c>
      <c r="D35" s="155">
        <f>E35</f>
        <v>260000</v>
      </c>
      <c r="E35" s="133">
        <v>260000</v>
      </c>
      <c r="F35" s="134">
        <v>260000</v>
      </c>
      <c r="G35" s="150">
        <v>0</v>
      </c>
      <c r="H35" s="151">
        <v>0</v>
      </c>
      <c r="I35" s="152">
        <v>0</v>
      </c>
      <c r="J35" s="135" t="s">
        <v>14</v>
      </c>
    </row>
    <row r="36" spans="1:10" ht="27" customHeight="1" x14ac:dyDescent="0.25">
      <c r="A36" s="16"/>
      <c r="B36" s="54">
        <v>75023</v>
      </c>
      <c r="C36" s="97" t="s">
        <v>50</v>
      </c>
      <c r="D36" s="160">
        <f>E36</f>
        <v>12000</v>
      </c>
      <c r="E36" s="84">
        <v>12000</v>
      </c>
      <c r="F36" s="66">
        <v>12000</v>
      </c>
      <c r="G36" s="67"/>
      <c r="H36" s="68"/>
      <c r="I36" s="88"/>
      <c r="J36" s="38" t="s">
        <v>14</v>
      </c>
    </row>
    <row r="37" spans="1:10" ht="26.25" thickBot="1" x14ac:dyDescent="0.3">
      <c r="A37" s="16"/>
      <c r="B37" s="41">
        <v>75023</v>
      </c>
      <c r="C37" s="97" t="s">
        <v>39</v>
      </c>
      <c r="D37" s="160">
        <f>E37</f>
        <v>1331315</v>
      </c>
      <c r="E37" s="84">
        <f t="shared" ref="E37" si="7">F37+I37</f>
        <v>1331315</v>
      </c>
      <c r="F37" s="66">
        <v>200151</v>
      </c>
      <c r="G37" s="67">
        <v>0</v>
      </c>
      <c r="H37" s="68">
        <v>0</v>
      </c>
      <c r="I37" s="88">
        <v>1131164</v>
      </c>
      <c r="J37" s="38" t="s">
        <v>14</v>
      </c>
    </row>
    <row r="38" spans="1:10" ht="21" customHeight="1" thickTop="1" thickBot="1" x14ac:dyDescent="0.3">
      <c r="A38" s="98">
        <v>754</v>
      </c>
      <c r="B38" s="98"/>
      <c r="C38" s="99" t="s">
        <v>47</v>
      </c>
      <c r="D38" s="163">
        <f t="shared" ref="D38" si="8">E38</f>
        <v>150000</v>
      </c>
      <c r="E38" s="100">
        <v>150000</v>
      </c>
      <c r="F38" s="164">
        <v>150000</v>
      </c>
      <c r="G38" s="101"/>
      <c r="H38" s="102"/>
      <c r="I38" s="103"/>
      <c r="J38" s="104"/>
    </row>
    <row r="39" spans="1:10" ht="15" customHeight="1" thickTop="1" thickBot="1" x14ac:dyDescent="0.3">
      <c r="A39" s="105"/>
      <c r="B39" s="105">
        <v>75412</v>
      </c>
      <c r="C39" s="106" t="s">
        <v>46</v>
      </c>
      <c r="D39" s="107">
        <v>150000</v>
      </c>
      <c r="E39" s="108">
        <v>150000</v>
      </c>
      <c r="F39" s="109">
        <v>150000</v>
      </c>
      <c r="G39" s="110"/>
      <c r="H39" s="111"/>
      <c r="I39" s="112"/>
      <c r="J39" s="113" t="s">
        <v>14</v>
      </c>
    </row>
    <row r="40" spans="1:10" ht="18.75" customHeight="1" thickTop="1" thickBot="1" x14ac:dyDescent="0.3">
      <c r="A40" s="42">
        <v>801</v>
      </c>
      <c r="B40" s="114"/>
      <c r="C40" s="115" t="s">
        <v>18</v>
      </c>
      <c r="D40" s="116">
        <f>E40</f>
        <v>40000</v>
      </c>
      <c r="E40" s="117">
        <f>SUM(E41:E43)</f>
        <v>40000</v>
      </c>
      <c r="F40" s="117">
        <f>SUM(F41:F43)</f>
        <v>40000</v>
      </c>
      <c r="G40" s="118">
        <v>0</v>
      </c>
      <c r="H40" s="119">
        <v>0</v>
      </c>
      <c r="I40" s="120">
        <v>0</v>
      </c>
      <c r="J40" s="121"/>
    </row>
    <row r="41" spans="1:10" s="122" customFormat="1" ht="18.75" customHeight="1" thickTop="1" x14ac:dyDescent="0.25">
      <c r="A41" s="167"/>
      <c r="B41" s="165">
        <v>80101</v>
      </c>
      <c r="C41" s="123" t="s">
        <v>55</v>
      </c>
      <c r="D41" s="124">
        <v>20000</v>
      </c>
      <c r="E41" s="125">
        <v>20000</v>
      </c>
      <c r="F41" s="125">
        <v>20000</v>
      </c>
      <c r="G41" s="126"/>
      <c r="H41" s="125"/>
      <c r="I41" s="127"/>
      <c r="J41" s="179" t="s">
        <v>14</v>
      </c>
    </row>
    <row r="42" spans="1:10" ht="15" customHeight="1" thickBot="1" x14ac:dyDescent="0.3">
      <c r="A42" s="52"/>
      <c r="B42" s="166">
        <v>80101</v>
      </c>
      <c r="C42" s="59" t="s">
        <v>22</v>
      </c>
      <c r="D42" s="128">
        <f>E42</f>
        <v>20000</v>
      </c>
      <c r="E42" s="71">
        <v>20000</v>
      </c>
      <c r="F42" s="129">
        <v>20000</v>
      </c>
      <c r="G42" s="70">
        <v>0</v>
      </c>
      <c r="H42" s="71">
        <v>0</v>
      </c>
      <c r="I42" s="85">
        <v>0</v>
      </c>
      <c r="J42" s="34" t="s">
        <v>14</v>
      </c>
    </row>
    <row r="43" spans="1:10" ht="15.75" hidden="1" customHeight="1" thickBot="1" x14ac:dyDescent="0.3">
      <c r="A43" s="20"/>
      <c r="B43" s="55"/>
      <c r="C43" s="46"/>
      <c r="D43" s="27"/>
      <c r="E43" s="89"/>
      <c r="F43" s="72"/>
      <c r="G43" s="73"/>
      <c r="H43" s="74"/>
      <c r="I43" s="90"/>
      <c r="J43" s="35"/>
    </row>
    <row r="44" spans="1:10" ht="18.75" customHeight="1" thickBot="1" x14ac:dyDescent="0.3">
      <c r="A44" s="18">
        <v>900</v>
      </c>
      <c r="B44" s="51"/>
      <c r="C44" s="44" t="s">
        <v>19</v>
      </c>
      <c r="D44" s="24">
        <f>SUM(D45:D46)</f>
        <v>55000</v>
      </c>
      <c r="E44" s="75">
        <f>SUM(E45:E46)</f>
        <v>55000</v>
      </c>
      <c r="F44" s="75">
        <f>SUM(F45:F46)</f>
        <v>55000</v>
      </c>
      <c r="G44" s="76">
        <v>0</v>
      </c>
      <c r="H44" s="75">
        <f>SUM(H45:H46)</f>
        <v>0</v>
      </c>
      <c r="I44" s="87">
        <v>0</v>
      </c>
      <c r="J44" s="39"/>
    </row>
    <row r="45" spans="1:10" ht="27" customHeight="1" x14ac:dyDescent="0.25">
      <c r="A45" s="17"/>
      <c r="B45" s="41">
        <v>90095</v>
      </c>
      <c r="C45" s="59" t="s">
        <v>41</v>
      </c>
      <c r="D45" s="63">
        <f>E45</f>
        <v>15000</v>
      </c>
      <c r="E45" s="84">
        <v>15000</v>
      </c>
      <c r="F45" s="77">
        <v>15000</v>
      </c>
      <c r="G45" s="78">
        <v>0</v>
      </c>
      <c r="H45" s="79">
        <v>0</v>
      </c>
      <c r="I45" s="91">
        <v>0</v>
      </c>
      <c r="J45" s="34" t="s">
        <v>14</v>
      </c>
    </row>
    <row r="46" spans="1:10" ht="15" customHeight="1" thickBot="1" x14ac:dyDescent="0.3">
      <c r="A46" s="17"/>
      <c r="B46" s="41">
        <v>90095</v>
      </c>
      <c r="C46" s="62" t="s">
        <v>31</v>
      </c>
      <c r="D46" s="60">
        <f>E46</f>
        <v>40000</v>
      </c>
      <c r="E46" s="84">
        <v>40000</v>
      </c>
      <c r="F46" s="80">
        <v>40000</v>
      </c>
      <c r="G46" s="78">
        <v>0</v>
      </c>
      <c r="H46" s="79">
        <v>0</v>
      </c>
      <c r="I46" s="91">
        <v>0</v>
      </c>
      <c r="J46" s="35" t="s">
        <v>14</v>
      </c>
    </row>
    <row r="47" spans="1:10" ht="18" customHeight="1" thickBot="1" x14ac:dyDescent="0.3">
      <c r="A47" s="171">
        <v>921</v>
      </c>
      <c r="B47" s="173"/>
      <c r="C47" s="44" t="s">
        <v>20</v>
      </c>
      <c r="D47" s="24">
        <f>SUM(D48:D50)</f>
        <v>375000</v>
      </c>
      <c r="E47" s="75">
        <f>SUM(E48:E50)</f>
        <v>375000</v>
      </c>
      <c r="F47" s="174">
        <f>SUM(F48:F50)</f>
        <v>375000</v>
      </c>
      <c r="G47" s="175">
        <v>0</v>
      </c>
      <c r="H47" s="174">
        <f t="shared" ref="H47" si="9">SUM(H48:H48)</f>
        <v>0</v>
      </c>
      <c r="I47" s="176">
        <v>0</v>
      </c>
      <c r="J47" s="180"/>
    </row>
    <row r="48" spans="1:10" ht="19.5" customHeight="1" x14ac:dyDescent="0.25">
      <c r="A48" s="172"/>
      <c r="B48" s="41">
        <v>92109</v>
      </c>
      <c r="C48" s="97" t="s">
        <v>42</v>
      </c>
      <c r="D48" s="31">
        <f>E48</f>
        <v>10500</v>
      </c>
      <c r="E48" s="81">
        <v>10500</v>
      </c>
      <c r="F48" s="77">
        <v>10500</v>
      </c>
      <c r="G48" s="177">
        <v>0</v>
      </c>
      <c r="H48" s="79">
        <v>0</v>
      </c>
      <c r="I48" s="178">
        <v>0</v>
      </c>
      <c r="J48" s="181" t="s">
        <v>14</v>
      </c>
    </row>
    <row r="49" spans="1:11" ht="22.5" customHeight="1" x14ac:dyDescent="0.25">
      <c r="A49" s="172"/>
      <c r="B49" s="41">
        <v>92109</v>
      </c>
      <c r="C49" s="97" t="s">
        <v>49</v>
      </c>
      <c r="D49" s="31">
        <f>E49</f>
        <v>303100</v>
      </c>
      <c r="E49" s="81">
        <v>303100</v>
      </c>
      <c r="F49" s="77">
        <v>303100</v>
      </c>
      <c r="G49" s="177">
        <v>0</v>
      </c>
      <c r="H49" s="79">
        <v>0</v>
      </c>
      <c r="I49" s="178">
        <v>0</v>
      </c>
      <c r="J49" s="181" t="s">
        <v>14</v>
      </c>
    </row>
    <row r="50" spans="1:11" ht="22.5" customHeight="1" x14ac:dyDescent="0.25">
      <c r="A50" s="172"/>
      <c r="B50" s="41">
        <v>92109</v>
      </c>
      <c r="C50" s="168" t="s">
        <v>58</v>
      </c>
      <c r="D50" s="169">
        <v>61400</v>
      </c>
      <c r="E50" s="170">
        <v>61400</v>
      </c>
      <c r="F50" s="77">
        <v>61400</v>
      </c>
      <c r="G50" s="177"/>
      <c r="H50" s="79"/>
      <c r="I50" s="178"/>
      <c r="J50" s="181" t="s">
        <v>14</v>
      </c>
      <c r="K50" s="182"/>
    </row>
    <row r="51" spans="1:11" ht="15.75" customHeight="1" thickBot="1" x14ac:dyDescent="0.3">
      <c r="A51" s="187" t="s">
        <v>21</v>
      </c>
      <c r="B51" s="188"/>
      <c r="C51" s="189"/>
      <c r="D51" s="25">
        <f>D9+D16+D25+D34+D40+D44+D47+D38</f>
        <v>5414133</v>
      </c>
      <c r="E51" s="92">
        <f>E9+E16+E25+E34+E40+E44+E47+E38</f>
        <v>5414133</v>
      </c>
      <c r="F51" s="92">
        <f>F9+F16+F25+F34+F40+F44+F47+F38</f>
        <v>3739145</v>
      </c>
      <c r="G51" s="92">
        <f>G9+G16+G25+G34+G40+G44+G47</f>
        <v>0</v>
      </c>
      <c r="H51" s="92">
        <f>H9+H16+H25+H34+H40+H44+H47</f>
        <v>0</v>
      </c>
      <c r="I51" s="95">
        <f>I9+I16+I25+I34+I40+I44+I47</f>
        <v>1674988</v>
      </c>
      <c r="J51" s="40"/>
    </row>
    <row r="57" spans="1:11" ht="15" customHeight="1" x14ac:dyDescent="0.25">
      <c r="D57" s="64"/>
    </row>
    <row r="58" spans="1:11" ht="15" customHeight="1" x14ac:dyDescent="0.25">
      <c r="E58" s="64"/>
    </row>
  </sheetData>
  <mergeCells count="13">
    <mergeCell ref="E6:E7"/>
    <mergeCell ref="F6:I6"/>
    <mergeCell ref="A51:C51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honeticPr fontId="33" type="noConversion"/>
  <pageMargins left="0.23622047244094491" right="3.937007874015748E-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2020-10-23T12:09:37Z</cp:lastPrinted>
  <dcterms:created xsi:type="dcterms:W3CDTF">2017-11-13T14:05:37Z</dcterms:created>
  <dcterms:modified xsi:type="dcterms:W3CDTF">2020-10-23T12:09:41Z</dcterms:modified>
</cp:coreProperties>
</file>