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BUDŻET 2022\SESJE\05.12 Zarządzenie 431\"/>
    </mc:Choice>
  </mc:AlternateContent>
  <xr:revisionPtr revIDLastSave="0" documentId="13_ncr:1_{8F3EFB0D-209B-4EA6-9024-75C8E4DD4B73}" xr6:coauthVersionLast="47" xr6:coauthVersionMax="47" xr10:uidLastSave="{00000000-0000-0000-0000-000000000000}"/>
  <bookViews>
    <workbookView xWindow="750" yWindow="705" windowWidth="15330" windowHeight="10890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H68" i="1" s="1"/>
  <c r="I68" i="1"/>
  <c r="F29" i="1"/>
  <c r="H9" i="1"/>
  <c r="H62" i="1"/>
  <c r="F9" i="1"/>
  <c r="E54" i="1"/>
  <c r="D54" i="1" s="1"/>
  <c r="F54" i="1"/>
  <c r="D52" i="1"/>
  <c r="E52" i="1"/>
  <c r="F52" i="1"/>
  <c r="I54" i="1"/>
  <c r="F47" i="1"/>
  <c r="E51" i="1"/>
  <c r="I47" i="1"/>
  <c r="F62" i="1"/>
  <c r="E63" i="1"/>
  <c r="D63" i="1" s="1"/>
  <c r="D62" i="1" s="1"/>
  <c r="F60" i="1"/>
  <c r="G60" i="1"/>
  <c r="H60" i="1"/>
  <c r="I60" i="1"/>
  <c r="E61" i="1"/>
  <c r="E60" i="1" s="1"/>
  <c r="E27" i="1"/>
  <c r="D27" i="1" s="1"/>
  <c r="E11" i="1"/>
  <c r="D11" i="1" s="1"/>
  <c r="D64" i="1"/>
  <c r="F64" i="1"/>
  <c r="I64" i="1"/>
  <c r="E65" i="1"/>
  <c r="E62" i="1" l="1"/>
  <c r="D61" i="1"/>
  <c r="D60" i="1" s="1"/>
  <c r="E66" i="1"/>
  <c r="H47" i="1"/>
  <c r="F16" i="1"/>
  <c r="H16" i="1"/>
  <c r="I16" i="1"/>
  <c r="I9" i="1"/>
  <c r="E10" i="1"/>
  <c r="E12" i="1"/>
  <c r="E17" i="1"/>
  <c r="E18" i="1"/>
  <c r="E19" i="1"/>
  <c r="E20" i="1"/>
  <c r="E21" i="1"/>
  <c r="E22" i="1"/>
  <c r="E28" i="1"/>
  <c r="E31" i="1"/>
  <c r="E32" i="1"/>
  <c r="E33" i="1"/>
  <c r="E34" i="1"/>
  <c r="E35" i="1"/>
  <c r="E36" i="1"/>
  <c r="E37" i="1"/>
  <c r="E38" i="1"/>
  <c r="E39" i="1"/>
  <c r="E40" i="1"/>
  <c r="E41" i="1"/>
  <c r="D41" i="1" s="1"/>
  <c r="E42" i="1"/>
  <c r="E43" i="1"/>
  <c r="E44" i="1"/>
  <c r="E45" i="1"/>
  <c r="E46" i="1"/>
  <c r="E49" i="1"/>
  <c r="E47" i="1" s="1"/>
  <c r="E67" i="1"/>
  <c r="I29" i="1"/>
  <c r="E29" i="1" s="1"/>
  <c r="D29" i="1" s="1"/>
  <c r="F68" i="1" l="1"/>
  <c r="E9" i="1"/>
  <c r="D9" i="1" s="1"/>
  <c r="E16" i="1"/>
  <c r="E64" i="1"/>
  <c r="E68" i="1" s="1"/>
  <c r="D16" i="1" l="1"/>
  <c r="D47" i="1"/>
  <c r="D68" i="1" l="1"/>
</calcChain>
</file>

<file path=xl/sharedStrings.xml><?xml version="1.0" encoding="utf-8"?>
<sst xmlns="http://schemas.openxmlformats.org/spreadsheetml/2006/main" count="133" uniqueCount="85">
  <si>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</si>
  <si>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</si>
  <si>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</si>
  <si>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</si>
  <si>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</si>
  <si>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</si>
  <si>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</si>
  <si>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</si>
  <si>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</si>
  <si>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</si>
  <si>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</si>
  <si>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</si>
  <si>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</si>
  <si>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</si>
  <si>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</si>
  <si>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</si>
  <si>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</si>
  <si>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</si>
  <si>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</si>
  <si>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</si>
  <si>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Zakup wraz z montażem pieca c.o. do kotłowni komunalnej Runowo 24</t>
  </si>
  <si>
    <t>Modernizacja świetlicy Kraszewo 42</t>
  </si>
  <si>
    <t>Budowa stacji uzdatniania wody w Blankach</t>
  </si>
  <si>
    <t>Modernizacja ii remont odcinka drogi gminnej nr 117011N Ignalin Bobrownik</t>
  </si>
  <si>
    <t>Modernizacja i remont odcinka drogi gminnej nr 117022 N Koniewo Zytowo</t>
  </si>
  <si>
    <t>Zakup kosiarki czołowej, kosiarki tylno bocznej, zamatarki do ciągnika</t>
  </si>
  <si>
    <t>Zakup wraz z montażem pieca c.o. do kotłowni komunalnej Rogóż 19</t>
  </si>
  <si>
    <t>Zakup wraz z montażem pieca c.o. do kotłowni komunalnej Runowo 41</t>
  </si>
  <si>
    <t>Zakup pieca c.o.</t>
  </si>
  <si>
    <t>Remont placu przed budynkiem UG (projekt)</t>
  </si>
  <si>
    <t>WYDATKI  INWESTYCYJNE  NA  2022 R.</t>
  </si>
  <si>
    <t>rok budżetowy 2022 (6+7+8+9)</t>
  </si>
  <si>
    <t>Modernizacja budynku komunalnego budynku Drwęca 4</t>
  </si>
  <si>
    <t>Modernizacja budynku komunalnego  Kłebowo 67</t>
  </si>
  <si>
    <t xml:space="preserve">Modernizacja budynku komunalnego Rogóz 19/4 </t>
  </si>
  <si>
    <t>Modernizacja budynku komunalnego Stabunity 1  - naprawa dachu i komina</t>
  </si>
  <si>
    <t>O1043</t>
  </si>
  <si>
    <t xml:space="preserve">Modernizacja i remont odcinka drogi gminnej Nr 117026N dr. wojewódzka Nr 513 Sarnowo FOGR </t>
  </si>
  <si>
    <t>Modernizacja odcinka drogi wewnętrznej dz. Nr 17 obręb Nowa Wieś Wielka</t>
  </si>
  <si>
    <t>Odtworzenie odcinka drogi wewnętrznej dz. Nr 150 obręb Stryjkowo</t>
  </si>
  <si>
    <t>Modernizacja budynku komunalnego Łaniewo 57 - Remont dachu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</si>
  <si>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</si>
  <si>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</si>
  <si>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>Modernizacja budynku komunalnego Stryjkowo 11/6 - remont kominów</t>
  </si>
  <si>
    <t xml:space="preserve">Modernizacja budynku komunalnego Runowo 24/6 - wymiana instalacji elektrycznej </t>
  </si>
  <si>
    <t xml:space="preserve">Modernizacja budynku komunalnego Sarnowo 2/1 - wymiana instalacji elektrycznej </t>
  </si>
  <si>
    <t>Modernizacja budynku komunalnego Stryjkowo 11 - adaptacja pomieszczeń po sklepie na 2 lokale mieszkalne</t>
  </si>
  <si>
    <t>Modernizacja sieci komputerowej</t>
  </si>
  <si>
    <t>Modernizacja świetlicy Milogórze</t>
  </si>
  <si>
    <t>Dofinansowanie budowy urządzeń wodociągowych realizow. przez osoby fizyczne i prawne</t>
  </si>
  <si>
    <t>Modernizacja i remont drogi gminnej nr 117025 N na odcinku Knipy</t>
  </si>
  <si>
    <t>Podział gruntów w celu powiększenia pasa drogowego pod modernizacje drogi publicznej Rogóż</t>
  </si>
  <si>
    <t>Opracowanie koncepcji wraz dokumentacją projektową dla przebudowy dróg gminnych na terenach byłych PGR-ów (Marków, Koniewo Osada, Kraszewo)</t>
  </si>
  <si>
    <t xml:space="preserve">Opracowanie dokumentacji projektowej dla zadania pn. "Przebudowa dróg gminnych w msc. Rogóż" </t>
  </si>
  <si>
    <t>Budowa sieci wodociągowej w Markajmach (osiedle)</t>
  </si>
  <si>
    <t>Modernizacja i remont drogi gminnej wewnętrznej dz. Nr 25/1 obręb Pilnik</t>
  </si>
  <si>
    <t>Rozwijanie szkolnej infrastruktury w SP w Kraszewie w ramach projektu "Laboratoria przyszłości"</t>
  </si>
  <si>
    <t>SP Kkraszewo</t>
  </si>
  <si>
    <t>Rozwijanie szkolnej infrastruktury w SP w Runowie w ramach projektu "Laboratoria przyszłości"</t>
  </si>
  <si>
    <t>SP Runowo</t>
  </si>
  <si>
    <t>Rozwijanie szkolnej infrastruktury w SP w Rogóżu w ramach projektu "Laboratoria przyszłości"</t>
  </si>
  <si>
    <t>SP Rogóż</t>
  </si>
  <si>
    <t>Pozostałe zadania w zakresie polityki społecznej</t>
  </si>
  <si>
    <t xml:space="preserve"> -      </t>
  </si>
  <si>
    <t>Likwidacja barier architektonicznych w budynku mieszkalnym  Kochanówka 17</t>
  </si>
  <si>
    <t>Zakup pieca do GOKiS Pilnik</t>
  </si>
  <si>
    <t xml:space="preserve">Modernizacja budynku UG </t>
  </si>
  <si>
    <t>Przebudowa lokalu mieszkalnego nr 2 w budynku nr 17 w m. Kochanówka -likwidacja barier architektonicznych.</t>
  </si>
  <si>
    <t>Równiarki do ciągnika</t>
  </si>
  <si>
    <t>Gospodarka komunalna i ochrona środowiska</t>
  </si>
  <si>
    <t>Projekt w inicjatywie Odnowa Wsi "Zielona Przystań we wsi Kraszewo"</t>
  </si>
  <si>
    <t>01044</t>
  </si>
  <si>
    <t>Rozbudowa SUW w Redach(Projekt: poprawa gospodarki wodno-ściekowej w gmninie Lidzbark Warmińki)</t>
  </si>
  <si>
    <t>Rozbudowa oczyszczalni Rogóż (Projekt: poprawa gospodarki wodno-ściekowej w gmninie Lidzbark Warmińki)</t>
  </si>
  <si>
    <t>Zakup serwera plików NAS (Program Operacyjny Polska Cyfrowa)</t>
  </si>
  <si>
    <t xml:space="preserve">Urząd Gminy </t>
  </si>
  <si>
    <t>Bezpieczeństwo publiczne i ochrona przeciwpożarowa</t>
  </si>
  <si>
    <t>Zakup agregatu prądotwórczego</t>
  </si>
  <si>
    <t>Urzząd Gminy</t>
  </si>
  <si>
    <t>01043</t>
  </si>
  <si>
    <t>Budowa sieci wodociągowej w miejscowości Kłębowo (osiedle przy jeziorze)</t>
  </si>
  <si>
    <t>Zakup działek od Lasów Państowych (zamiana działek z dopłatą)</t>
  </si>
  <si>
    <t>Zakup pieca CO do Szkoły Pdstawowej w Kraszewie</t>
  </si>
  <si>
    <t>Zakup dwóch pieców CO do Szkoły Podstawowej w Rogóżu</t>
  </si>
  <si>
    <t>Załącznik Nr 3 Zarządzenia 431/2022 Wójta Gminy Lidzbark Warmiński z dnia 12 maja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</si>
</sst>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5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u/>
      <sz val="8"/>
      <name val="Times New Roman CE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rgb="FF000000"/>
      <name val="Times New Roman CE"/>
      <charset val="238"/>
    </font>
    <font>
      <sz val="10"/>
      <color rgb="FF000000"/>
      <name val="Times New Roman CE"/>
      <charset val="238"/>
    </font>
    <font>
      <sz val="9"/>
      <color rgb="FF000000"/>
      <name val="Times New Roman CE"/>
      <charset val="238"/>
    </font>
    <font>
      <sz val="6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b/>
      <sz val="6"/>
      <color rgb="FF000000"/>
      <name val="Times New Roman CE"/>
      <charset val="238"/>
    </font>
    <font>
      <sz val="11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>
      <alignment horizontal="left" vertical="center"/>
    </xf>
    <xf numFmtId="0" fontId="2" fillId="0" borderId="0"/>
    <xf numFmtId="0" fontId="29" fillId="0" borderId="0">
      <alignment horizontal="left" vertical="center"/>
    </xf>
  </cellStyleXfs>
  <cellXfs count="234">
    <xf numFmtId="0" fontId="0" fillId="0" borderId="0" xfId="0"/>
    <xf numFmtId="0" fontId="1" fillId="2" borderId="0" xfId="1" applyNumberFormat="1" applyFont="1" applyFill="1" applyBorder="1" applyAlignment="1" applyProtection="1"/>
    <xf numFmtId="0" fontId="1" fillId="2" borderId="0" xfId="1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1" fillId="2" borderId="0" xfId="1" applyNumberFormat="1" applyFont="1" applyFill="1" applyBorder="1" applyAlignment="1" applyProtection="1">
      <alignment horizontal="center"/>
    </xf>
    <xf numFmtId="164" fontId="11" fillId="2" borderId="2" xfId="2" applyFont="1" applyFill="1" applyBorder="1" applyAlignment="1">
      <alignment vertical="center"/>
    </xf>
    <xf numFmtId="164" fontId="11" fillId="2" borderId="2" xfId="4" applyFont="1" applyFill="1" applyBorder="1" applyAlignment="1">
      <alignment vertical="center"/>
    </xf>
    <xf numFmtId="0" fontId="33" fillId="2" borderId="0" xfId="0" applyFont="1" applyFill="1"/>
    <xf numFmtId="164" fontId="31" fillId="2" borderId="2" xfId="4" applyFont="1" applyFill="1" applyBorder="1" applyAlignment="1">
      <alignment vertical="center" wrapText="1"/>
    </xf>
    <xf numFmtId="164" fontId="35" fillId="2" borderId="2" xfId="2" applyFont="1" applyFill="1" applyBorder="1" applyAlignment="1">
      <alignment vertical="center" wrapText="1"/>
    </xf>
    <xf numFmtId="164" fontId="36" fillId="2" borderId="2" xfId="4" applyFont="1" applyFill="1" applyBorder="1" applyAlignment="1">
      <alignment vertical="center" wrapText="1"/>
    </xf>
    <xf numFmtId="164" fontId="19" fillId="2" borderId="2" xfId="2" applyFont="1" applyFill="1" applyBorder="1" applyAlignment="1">
      <alignment vertical="center" wrapText="1"/>
    </xf>
    <xf numFmtId="164" fontId="20" fillId="2" borderId="2" xfId="4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164" fontId="24" fillId="2" borderId="0" xfId="4" applyFont="1" applyFill="1"/>
    <xf numFmtId="164" fontId="10" fillId="2" borderId="4" xfId="2" applyFont="1" applyFill="1" applyBorder="1" applyAlignment="1" applyProtection="1">
      <alignment vertical="center" wrapText="1"/>
    </xf>
    <xf numFmtId="164" fontId="37" fillId="2" borderId="4" xfId="2" applyFont="1" applyFill="1" applyBorder="1" applyAlignment="1" applyProtection="1">
      <alignment vertical="center" wrapText="1"/>
    </xf>
    <xf numFmtId="164" fontId="37" fillId="2" borderId="4" xfId="4" quotePrefix="1" applyFont="1" applyFill="1" applyBorder="1" applyAlignment="1">
      <alignment horizontal="center" vertical="center" wrapText="1"/>
    </xf>
    <xf numFmtId="0" fontId="25" fillId="2" borderId="4" xfId="5" quotePrefix="1" applyFont="1" applyFill="1" applyBorder="1" applyAlignment="1">
      <alignment horizontal="left" vertical="center" wrapText="1"/>
    </xf>
    <xf numFmtId="164" fontId="35" fillId="2" borderId="4" xfId="4" applyFont="1" applyFill="1" applyBorder="1" applyAlignment="1">
      <alignment vertical="center" wrapText="1"/>
    </xf>
    <xf numFmtId="164" fontId="35" fillId="2" borderId="4" xfId="2" applyFont="1" applyFill="1" applyBorder="1" applyAlignment="1">
      <alignment vertical="center" wrapText="1"/>
    </xf>
    <xf numFmtId="164" fontId="19" fillId="2" borderId="4" xfId="2" applyFont="1" applyFill="1" applyBorder="1" applyAlignment="1">
      <alignment vertical="center" wrapText="1"/>
    </xf>
    <xf numFmtId="164" fontId="30" fillId="2" borderId="4" xfId="4" quotePrefix="1" applyFont="1" applyFill="1" applyBorder="1" applyAlignment="1">
      <alignment vertical="center" wrapText="1"/>
    </xf>
    <xf numFmtId="165" fontId="30" fillId="2" borderId="4" xfId="4" quotePrefix="1" applyNumberFormat="1" applyFont="1" applyFill="1" applyBorder="1" applyAlignment="1">
      <alignment vertical="center" wrapText="1"/>
    </xf>
    <xf numFmtId="164" fontId="11" fillId="2" borderId="4" xfId="4" applyFont="1" applyFill="1" applyBorder="1" applyAlignment="1">
      <alignment vertical="center"/>
    </xf>
    <xf numFmtId="164" fontId="11" fillId="2" borderId="4" xfId="2" applyFont="1" applyFill="1" applyBorder="1" applyAlignment="1">
      <alignment vertical="center"/>
    </xf>
    <xf numFmtId="164" fontId="20" fillId="2" borderId="4" xfId="4" applyFont="1" applyFill="1" applyBorder="1" applyAlignment="1">
      <alignment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40" fillId="2" borderId="4" xfId="1" applyFont="1" applyFill="1" applyBorder="1" applyAlignment="1">
      <alignment horizontal="center" vertical="center" wrapText="1"/>
    </xf>
    <xf numFmtId="164" fontId="41" fillId="2" borderId="4" xfId="2" applyFont="1" applyFill="1" applyBorder="1" applyAlignment="1">
      <alignment horizontal="center" vertical="center" wrapText="1"/>
    </xf>
    <xf numFmtId="164" fontId="39" fillId="2" borderId="4" xfId="4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/>
    </xf>
    <xf numFmtId="164" fontId="35" fillId="2" borderId="4" xfId="2" applyFont="1" applyFill="1" applyBorder="1" applyAlignment="1">
      <alignment vertical="center"/>
    </xf>
    <xf numFmtId="164" fontId="12" fillId="2" borderId="4" xfId="2" applyFont="1" applyFill="1" applyBorder="1" applyAlignment="1">
      <alignment vertical="center"/>
    </xf>
    <xf numFmtId="0" fontId="18" fillId="2" borderId="4" xfId="1" applyFont="1" applyFill="1" applyBorder="1" applyAlignment="1">
      <alignment horizontal="center" vertical="center"/>
    </xf>
    <xf numFmtId="0" fontId="40" fillId="2" borderId="3" xfId="1" applyFont="1" applyFill="1" applyBorder="1" applyAlignment="1">
      <alignment horizontal="center" vertical="center" wrapText="1"/>
    </xf>
    <xf numFmtId="0" fontId="40" fillId="2" borderId="3" xfId="2" applyNumberFormat="1" applyFont="1" applyFill="1" applyBorder="1" applyAlignment="1">
      <alignment horizontal="center" vertical="center" wrapText="1"/>
    </xf>
    <xf numFmtId="0" fontId="40" fillId="2" borderId="3" xfId="2" applyNumberFormat="1" applyFont="1" applyFill="1" applyBorder="1" applyAlignment="1">
      <alignment horizontal="center" wrapText="1"/>
    </xf>
    <xf numFmtId="49" fontId="40" fillId="2" borderId="3" xfId="4" applyNumberFormat="1" applyFont="1" applyFill="1" applyBorder="1" applyAlignment="1">
      <alignment horizontal="center" vertical="center" wrapText="1"/>
    </xf>
    <xf numFmtId="164" fontId="35" fillId="2" borderId="2" xfId="2" applyFont="1" applyFill="1" applyBorder="1" applyAlignment="1">
      <alignment vertical="center"/>
    </xf>
    <xf numFmtId="164" fontId="10" fillId="2" borderId="2" xfId="2" applyFont="1" applyFill="1" applyBorder="1" applyAlignment="1" applyProtection="1">
      <alignment vertical="center" wrapText="1"/>
    </xf>
    <xf numFmtId="164" fontId="37" fillId="2" borderId="3" xfId="4" quotePrefix="1" applyFont="1" applyFill="1" applyBorder="1" applyAlignment="1">
      <alignment horizontal="center" vertical="center" wrapText="1"/>
    </xf>
    <xf numFmtId="164" fontId="35" fillId="2" borderId="3" xfId="2" applyFont="1" applyFill="1" applyBorder="1" applyAlignment="1">
      <alignment vertical="center"/>
    </xf>
    <xf numFmtId="0" fontId="34" fillId="2" borderId="2" xfId="1" applyFont="1" applyFill="1" applyBorder="1" applyAlignment="1">
      <alignment horizontal="center" vertical="center"/>
    </xf>
    <xf numFmtId="0" fontId="25" fillId="2" borderId="2" xfId="5" quotePrefix="1" applyFont="1" applyFill="1" applyBorder="1" applyAlignment="1">
      <alignment horizontal="left" vertical="center" wrapText="1"/>
    </xf>
    <xf numFmtId="164" fontId="37" fillId="2" borderId="2" xfId="4" quotePrefix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164" fontId="19" fillId="2" borderId="3" xfId="4" applyFont="1" applyFill="1" applyBorder="1" applyAlignment="1">
      <alignment vertical="center" wrapText="1"/>
    </xf>
    <xf numFmtId="164" fontId="19" fillId="2" borderId="3" xfId="2" applyFont="1" applyFill="1" applyBorder="1" applyAlignment="1">
      <alignment vertical="center" wrapText="1"/>
    </xf>
    <xf numFmtId="0" fontId="27" fillId="2" borderId="2" xfId="5" quotePrefix="1" applyFont="1" applyFill="1" applyBorder="1" applyAlignment="1">
      <alignment horizontal="left" vertical="center" wrapText="1"/>
    </xf>
    <xf numFmtId="164" fontId="30" fillId="2" borderId="3" xfId="4" quotePrefix="1" applyFont="1" applyFill="1" applyBorder="1" applyAlignment="1">
      <alignment vertical="center" wrapText="1"/>
    </xf>
    <xf numFmtId="165" fontId="30" fillId="2" borderId="3" xfId="4" quotePrefix="1" applyNumberFormat="1" applyFont="1" applyFill="1" applyBorder="1" applyAlignment="1">
      <alignment vertical="center" wrapText="1"/>
    </xf>
    <xf numFmtId="164" fontId="27" fillId="2" borderId="2" xfId="2" applyFont="1" applyFill="1" applyBorder="1" applyAlignment="1" applyProtection="1">
      <alignment vertical="center" wrapText="1"/>
    </xf>
    <xf numFmtId="0" fontId="25" fillId="2" borderId="3" xfId="5" quotePrefix="1" applyFont="1" applyFill="1" applyBorder="1" applyAlignment="1">
      <alignment horizontal="left" vertical="center" wrapText="1"/>
    </xf>
    <xf numFmtId="164" fontId="20" fillId="2" borderId="3" xfId="4" applyFont="1" applyFill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/>
    </xf>
    <xf numFmtId="164" fontId="19" fillId="2" borderId="2" xfId="2" applyFont="1" applyFill="1" applyBorder="1" applyAlignment="1">
      <alignment vertical="center"/>
    </xf>
    <xf numFmtId="164" fontId="19" fillId="2" borderId="2" xfId="4" applyFont="1" applyFill="1" applyBorder="1" applyAlignment="1">
      <alignment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164" fontId="19" fillId="2" borderId="3" xfId="2" applyFont="1" applyFill="1" applyBorder="1" applyAlignment="1">
      <alignment vertical="center"/>
    </xf>
    <xf numFmtId="0" fontId="42" fillId="2" borderId="0" xfId="0" applyFont="1" applyFill="1"/>
    <xf numFmtId="0" fontId="35" fillId="2" borderId="4" xfId="1" applyFont="1" applyFill="1" applyBorder="1" applyAlignment="1">
      <alignment horizontal="center" vertical="center"/>
    </xf>
    <xf numFmtId="0" fontId="30" fillId="2" borderId="4" xfId="5" quotePrefix="1" applyFont="1" applyFill="1" applyBorder="1" applyAlignment="1">
      <alignment horizontal="left" vertical="center" wrapText="1"/>
    </xf>
    <xf numFmtId="0" fontId="30" fillId="0" borderId="4" xfId="0" applyFont="1" applyBorder="1" applyAlignment="1">
      <alignment wrapText="1"/>
    </xf>
    <xf numFmtId="0" fontId="37" fillId="2" borderId="3" xfId="5" quotePrefix="1" applyFont="1" applyFill="1" applyBorder="1" applyAlignment="1">
      <alignment horizontal="left" vertical="center" wrapText="1"/>
    </xf>
    <xf numFmtId="0" fontId="43" fillId="2" borderId="0" xfId="0" applyFont="1" applyFill="1"/>
    <xf numFmtId="0" fontId="10" fillId="2" borderId="5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justify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164" fontId="10" fillId="2" borderId="4" xfId="4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2" borderId="4" xfId="1" applyFont="1" applyFill="1" applyBorder="1" applyAlignment="1">
      <alignment horizontal="center" vertical="center"/>
    </xf>
    <xf numFmtId="0" fontId="37" fillId="2" borderId="4" xfId="5" quotePrefix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horizontal="center" vertical="center"/>
    </xf>
    <xf numFmtId="164" fontId="6" fillId="3" borderId="1" xfId="2" applyFont="1" applyFill="1" applyBorder="1" applyAlignment="1">
      <alignment vertical="center"/>
    </xf>
    <xf numFmtId="164" fontId="7" fillId="3" borderId="1" xfId="2" applyFont="1" applyFill="1" applyBorder="1" applyAlignment="1">
      <alignment vertical="center"/>
    </xf>
    <xf numFmtId="0" fontId="10" fillId="0" borderId="4" xfId="0" applyFont="1" applyBorder="1" applyAlignment="1">
      <alignment horizontal="justify" vertical="center"/>
    </xf>
    <xf numFmtId="164" fontId="30" fillId="2" borderId="4" xfId="4" quotePrefix="1" applyFont="1" applyFill="1" applyBorder="1" applyAlignment="1">
      <alignment horizontal="center" vertical="center" wrapText="1"/>
    </xf>
    <xf numFmtId="164" fontId="10" fillId="2" borderId="2" xfId="4" applyFont="1" applyFill="1" applyBorder="1" applyAlignment="1">
      <alignment vertical="center" wrapText="1"/>
    </xf>
    <xf numFmtId="164" fontId="46" fillId="4" borderId="4" xfId="2" applyFont="1" applyFill="1" applyBorder="1" applyAlignment="1" applyProtection="1">
      <alignment horizontal="center" vertical="center"/>
    </xf>
    <xf numFmtId="164" fontId="46" fillId="4" borderId="4" xfId="2" applyFont="1" applyFill="1" applyBorder="1" applyAlignment="1" applyProtection="1">
      <alignment vertical="center"/>
    </xf>
    <xf numFmtId="164" fontId="46" fillId="4" borderId="4" xfId="4" applyFont="1" applyFill="1" applyBorder="1" applyAlignment="1" applyProtection="1">
      <alignment vertical="center"/>
    </xf>
    <xf numFmtId="0" fontId="45" fillId="4" borderId="4" xfId="1" applyFont="1" applyFill="1" applyBorder="1" applyAlignment="1">
      <alignment horizontal="center" vertical="center"/>
    </xf>
    <xf numFmtId="0" fontId="45" fillId="4" borderId="4" xfId="1" applyFont="1" applyFill="1" applyBorder="1" applyAlignment="1">
      <alignment vertical="center" wrapText="1"/>
    </xf>
    <xf numFmtId="164" fontId="15" fillId="2" borderId="4" xfId="2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vertical="center" wrapText="1"/>
    </xf>
    <xf numFmtId="164" fontId="19" fillId="2" borderId="4" xfId="2" applyFont="1" applyFill="1" applyBorder="1" applyAlignment="1">
      <alignment horizontal="center" vertical="center"/>
    </xf>
    <xf numFmtId="0" fontId="38" fillId="2" borderId="7" xfId="2" applyNumberFormat="1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vertical="center"/>
    </xf>
    <xf numFmtId="4" fontId="13" fillId="2" borderId="9" xfId="1" applyNumberFormat="1" applyFont="1" applyFill="1" applyBorder="1" applyAlignment="1">
      <alignment horizontal="center" vertical="center"/>
    </xf>
    <xf numFmtId="4" fontId="13" fillId="2" borderId="10" xfId="1" applyNumberFormat="1" applyFont="1" applyFill="1" applyBorder="1" applyAlignment="1">
      <alignment horizontal="center" vertical="center"/>
    </xf>
    <xf numFmtId="4" fontId="32" fillId="2" borderId="10" xfId="1" applyNumberFormat="1" applyFont="1" applyFill="1" applyBorder="1" applyAlignment="1">
      <alignment horizontal="center" vertical="center"/>
    </xf>
    <xf numFmtId="4" fontId="13" fillId="2" borderId="7" xfId="1" applyNumberFormat="1" applyFont="1" applyFill="1" applyBorder="1" applyAlignment="1">
      <alignment horizontal="center" vertical="center"/>
    </xf>
    <xf numFmtId="4" fontId="32" fillId="2" borderId="9" xfId="1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27" fillId="2" borderId="3" xfId="5" quotePrefix="1" applyFont="1" applyFill="1" applyBorder="1" applyAlignment="1">
      <alignment horizontal="left" vertical="center" wrapText="1"/>
    </xf>
    <xf numFmtId="164" fontId="27" fillId="2" borderId="3" xfId="2" applyFont="1" applyFill="1" applyBorder="1" applyAlignment="1" applyProtection="1">
      <alignment vertical="center" wrapText="1"/>
    </xf>
    <xf numFmtId="164" fontId="31" fillId="2" borderId="3" xfId="4" applyFont="1" applyFill="1" applyBorder="1" applyAlignment="1">
      <alignment vertical="center" wrapText="1"/>
    </xf>
    <xf numFmtId="164" fontId="35" fillId="2" borderId="3" xfId="2" applyFont="1" applyFill="1" applyBorder="1" applyAlignment="1">
      <alignment vertical="center" wrapText="1"/>
    </xf>
    <xf numFmtId="164" fontId="36" fillId="2" borderId="3" xfId="4" applyFont="1" applyFill="1" applyBorder="1" applyAlignment="1">
      <alignment vertical="center" wrapText="1"/>
    </xf>
    <xf numFmtId="0" fontId="37" fillId="2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wrapText="1"/>
    </xf>
    <xf numFmtId="164" fontId="10" fillId="2" borderId="3" xfId="4" applyFont="1" applyFill="1" applyBorder="1" applyAlignment="1">
      <alignment wrapText="1"/>
    </xf>
    <xf numFmtId="164" fontId="37" fillId="2" borderId="3" xfId="2" applyFont="1" applyFill="1" applyBorder="1" applyAlignment="1" applyProtection="1">
      <alignment vertical="center" wrapText="1"/>
    </xf>
    <xf numFmtId="164" fontId="31" fillId="2" borderId="3" xfId="2" applyFont="1" applyFill="1" applyBorder="1" applyAlignment="1">
      <alignment vertical="center"/>
    </xf>
    <xf numFmtId="164" fontId="31" fillId="2" borderId="3" xfId="4" applyFont="1" applyFill="1" applyBorder="1" applyAlignment="1">
      <alignment vertical="center"/>
    </xf>
    <xf numFmtId="4" fontId="32" fillId="2" borderId="7" xfId="1" applyNumberFormat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49" fontId="37" fillId="2" borderId="3" xfId="1" applyNumberFormat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40" fillId="2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31" fillId="2" borderId="15" xfId="1" applyFont="1" applyFill="1" applyBorder="1" applyAlignment="1">
      <alignment horizontal="center" vertical="center"/>
    </xf>
    <xf numFmtId="0" fontId="31" fillId="2" borderId="18" xfId="1" applyFont="1" applyFill="1" applyBorder="1" applyAlignment="1">
      <alignment horizontal="center" vertical="center"/>
    </xf>
    <xf numFmtId="0" fontId="35" fillId="2" borderId="17" xfId="1" applyFont="1" applyFill="1" applyBorder="1" applyAlignment="1">
      <alignment horizontal="center" vertical="center"/>
    </xf>
    <xf numFmtId="0" fontId="35" fillId="2" borderId="18" xfId="1" applyFont="1" applyFill="1" applyBorder="1" applyAlignment="1">
      <alignment horizontal="center" vertical="center"/>
    </xf>
    <xf numFmtId="0" fontId="35" fillId="2" borderId="15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44" fillId="4" borderId="18" xfId="1" applyFont="1" applyFill="1" applyBorder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0" fillId="2" borderId="2" xfId="5" quotePrefix="1" applyFont="1" applyFill="1" applyBorder="1" applyAlignment="1">
      <alignment horizontal="left" vertical="center" wrapText="1"/>
    </xf>
    <xf numFmtId="164" fontId="37" fillId="2" borderId="2" xfId="2" applyFont="1" applyFill="1" applyBorder="1" applyAlignment="1" applyProtection="1">
      <alignment vertical="center" wrapText="1"/>
    </xf>
    <xf numFmtId="164" fontId="31" fillId="2" borderId="2" xfId="4" applyFont="1" applyFill="1" applyBorder="1" applyAlignment="1">
      <alignment vertical="center"/>
    </xf>
    <xf numFmtId="164" fontId="31" fillId="2" borderId="2" xfId="2" applyFont="1" applyFill="1" applyBorder="1" applyAlignment="1">
      <alignment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vertical="center" wrapText="1"/>
    </xf>
    <xf numFmtId="164" fontId="6" fillId="3" borderId="21" xfId="2" applyFont="1" applyFill="1" applyBorder="1" applyAlignment="1">
      <alignment horizontal="center" vertical="center"/>
    </xf>
    <xf numFmtId="164" fontId="6" fillId="3" borderId="21" xfId="2" applyFont="1" applyFill="1" applyBorder="1" applyAlignment="1">
      <alignment vertical="center"/>
    </xf>
    <xf numFmtId="4" fontId="8" fillId="3" borderId="22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164" fontId="30" fillId="2" borderId="3" xfId="4" quotePrefix="1" applyFont="1" applyFill="1" applyBorder="1" applyAlignment="1">
      <alignment horizontal="center" vertical="center" wrapText="1"/>
    </xf>
    <xf numFmtId="164" fontId="10" fillId="2" borderId="3" xfId="2" applyFont="1" applyFill="1" applyBorder="1" applyAlignment="1" applyProtection="1">
      <alignment vertical="center" wrapText="1"/>
    </xf>
    <xf numFmtId="0" fontId="18" fillId="2" borderId="2" xfId="1" applyFont="1" applyFill="1" applyBorder="1" applyAlignment="1">
      <alignment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vertical="center" wrapText="1"/>
    </xf>
    <xf numFmtId="164" fontId="15" fillId="3" borderId="21" xfId="2" applyFont="1" applyFill="1" applyBorder="1" applyAlignment="1">
      <alignment vertical="center"/>
    </xf>
    <xf numFmtId="164" fontId="16" fillId="3" borderId="21" xfId="4" applyFont="1" applyFill="1" applyBorder="1" applyAlignment="1">
      <alignment vertical="center"/>
    </xf>
    <xf numFmtId="4" fontId="17" fillId="3" borderId="22" xfId="1" applyNumberFormat="1" applyFont="1" applyFill="1" applyBorder="1" applyAlignment="1">
      <alignment horizontal="center" vertical="center"/>
    </xf>
    <xf numFmtId="0" fontId="44" fillId="4" borderId="15" xfId="1" applyFont="1" applyFill="1" applyBorder="1" applyAlignment="1">
      <alignment horizontal="center" vertical="center"/>
    </xf>
    <xf numFmtId="0" fontId="45" fillId="4" borderId="3" xfId="1" applyFont="1" applyFill="1" applyBorder="1" applyAlignment="1">
      <alignment horizontal="center" vertical="center"/>
    </xf>
    <xf numFmtId="0" fontId="45" fillId="4" borderId="3" xfId="1" applyFont="1" applyFill="1" applyBorder="1" applyAlignment="1">
      <alignment vertical="center" wrapText="1"/>
    </xf>
    <xf numFmtId="164" fontId="46" fillId="4" borderId="3" xfId="2" applyFont="1" applyFill="1" applyBorder="1" applyAlignment="1" applyProtection="1">
      <alignment horizontal="center" vertical="center"/>
    </xf>
    <xf numFmtId="164" fontId="46" fillId="4" borderId="3" xfId="2" applyFont="1" applyFill="1" applyBorder="1" applyAlignment="1" applyProtection="1">
      <alignment vertical="center"/>
    </xf>
    <xf numFmtId="164" fontId="46" fillId="4" borderId="3" xfId="4" applyFont="1" applyFill="1" applyBorder="1" applyAlignment="1" applyProtection="1">
      <alignment vertical="center"/>
    </xf>
    <xf numFmtId="164" fontId="17" fillId="3" borderId="22" xfId="2" applyFont="1" applyFill="1" applyBorder="1" applyAlignment="1">
      <alignment horizontal="center" vertical="center"/>
    </xf>
    <xf numFmtId="164" fontId="22" fillId="2" borderId="20" xfId="2" applyFont="1" applyFill="1" applyBorder="1" applyAlignment="1">
      <alignment horizontal="center" vertical="center"/>
    </xf>
    <xf numFmtId="164" fontId="22" fillId="2" borderId="21" xfId="2" applyFont="1" applyFill="1" applyBorder="1" applyAlignment="1">
      <alignment horizontal="center" vertical="center"/>
    </xf>
    <xf numFmtId="164" fontId="28" fillId="2" borderId="21" xfId="2" applyFont="1" applyFill="1" applyBorder="1" applyAlignment="1">
      <alignment horizontal="center" vertical="center"/>
    </xf>
    <xf numFmtId="4" fontId="23" fillId="2" borderId="22" xfId="1" applyNumberFormat="1" applyFont="1" applyFill="1" applyBorder="1" applyAlignment="1">
      <alignment horizontal="center" vertical="center"/>
    </xf>
    <xf numFmtId="0" fontId="44" fillId="4" borderId="14" xfId="1" applyFont="1" applyFill="1" applyBorder="1" applyAlignment="1">
      <alignment horizontal="center" vertical="center"/>
    </xf>
    <xf numFmtId="0" fontId="45" fillId="4" borderId="12" xfId="1" applyFont="1" applyFill="1" applyBorder="1" applyAlignment="1">
      <alignment horizontal="center" vertical="center"/>
    </xf>
    <xf numFmtId="0" fontId="45" fillId="4" borderId="12" xfId="1" applyFont="1" applyFill="1" applyBorder="1" applyAlignment="1">
      <alignment vertical="center" wrapText="1"/>
    </xf>
    <xf numFmtId="164" fontId="46" fillId="4" borderId="12" xfId="2" applyFont="1" applyFill="1" applyBorder="1" applyAlignment="1" applyProtection="1">
      <alignment horizontal="center" vertical="center"/>
    </xf>
    <xf numFmtId="164" fontId="46" fillId="4" borderId="12" xfId="2" applyFont="1" applyFill="1" applyBorder="1" applyAlignment="1" applyProtection="1">
      <alignment vertical="center"/>
    </xf>
    <xf numFmtId="164" fontId="19" fillId="2" borderId="12" xfId="2" applyFont="1" applyFill="1" applyBorder="1" applyAlignment="1">
      <alignment horizontal="center" vertical="center"/>
    </xf>
    <xf numFmtId="164" fontId="46" fillId="4" borderId="12" xfId="4" applyFont="1" applyFill="1" applyBorder="1" applyAlignment="1" applyProtection="1">
      <alignment vertical="center"/>
    </xf>
    <xf numFmtId="4" fontId="47" fillId="4" borderId="13" xfId="1" applyNumberFormat="1" applyFont="1" applyFill="1" applyBorder="1" applyAlignment="1">
      <alignment horizontal="center" vertical="center"/>
    </xf>
    <xf numFmtId="0" fontId="44" fillId="5" borderId="20" xfId="1" applyFont="1" applyFill="1" applyBorder="1" applyAlignment="1">
      <alignment horizontal="center" vertical="center"/>
    </xf>
    <xf numFmtId="0" fontId="44" fillId="5" borderId="21" xfId="1" applyFont="1" applyFill="1" applyBorder="1" applyAlignment="1">
      <alignment horizontal="center" vertical="center"/>
    </xf>
    <xf numFmtId="0" fontId="44" fillId="5" borderId="21" xfId="1" applyFont="1" applyFill="1" applyBorder="1" applyAlignment="1">
      <alignment vertical="center" wrapText="1"/>
    </xf>
    <xf numFmtId="164" fontId="48" fillId="5" borderId="21" xfId="2" applyFont="1" applyFill="1" applyBorder="1" applyAlignment="1" applyProtection="1">
      <alignment horizontal="center" vertical="center"/>
    </xf>
    <xf numFmtId="164" fontId="48" fillId="5" borderId="21" xfId="2" applyFont="1" applyFill="1" applyBorder="1" applyAlignment="1" applyProtection="1">
      <alignment vertical="center"/>
    </xf>
    <xf numFmtId="164" fontId="15" fillId="6" borderId="21" xfId="2" applyFont="1" applyFill="1" applyBorder="1" applyAlignment="1">
      <alignment horizontal="center" vertical="center"/>
    </xf>
    <xf numFmtId="164" fontId="48" fillId="5" borderId="21" xfId="4" applyFont="1" applyFill="1" applyBorder="1" applyAlignment="1" applyProtection="1">
      <alignment vertical="center"/>
    </xf>
    <xf numFmtId="4" fontId="49" fillId="5" borderId="22" xfId="1" applyNumberFormat="1" applyFont="1" applyFill="1" applyBorder="1" applyAlignment="1">
      <alignment horizontal="center" vertical="center"/>
    </xf>
    <xf numFmtId="164" fontId="15" fillId="2" borderId="3" xfId="2" applyFont="1" applyFill="1" applyBorder="1" applyAlignment="1">
      <alignment horizontal="center" vertical="center"/>
    </xf>
    <xf numFmtId="164" fontId="15" fillId="3" borderId="21" xfId="2" applyFont="1" applyFill="1" applyBorder="1" applyAlignment="1">
      <alignment horizontal="center" vertical="center"/>
    </xf>
    <xf numFmtId="0" fontId="34" fillId="2" borderId="12" xfId="1" applyFont="1" applyFill="1" applyBorder="1" applyAlignment="1">
      <alignment horizontal="center" vertical="center"/>
    </xf>
    <xf numFmtId="0" fontId="27" fillId="2" borderId="12" xfId="5" quotePrefix="1" applyFont="1" applyFill="1" applyBorder="1" applyAlignment="1">
      <alignment horizontal="left" vertical="center" wrapText="1"/>
    </xf>
    <xf numFmtId="164" fontId="37" fillId="2" borderId="12" xfId="4" quotePrefix="1" applyFont="1" applyFill="1" applyBorder="1" applyAlignment="1">
      <alignment horizontal="center" vertical="center" wrapText="1"/>
    </xf>
    <xf numFmtId="164" fontId="35" fillId="2" borderId="12" xfId="2" applyFont="1" applyFill="1" applyBorder="1" applyAlignment="1">
      <alignment vertical="center"/>
    </xf>
    <xf numFmtId="164" fontId="27" fillId="2" borderId="12" xfId="2" applyFont="1" applyFill="1" applyBorder="1" applyAlignment="1" applyProtection="1">
      <alignment vertical="center" wrapText="1"/>
    </xf>
    <xf numFmtId="164" fontId="31" fillId="2" borderId="12" xfId="4" applyFont="1" applyFill="1" applyBorder="1" applyAlignment="1">
      <alignment vertical="center" wrapText="1"/>
    </xf>
    <xf numFmtId="164" fontId="35" fillId="2" borderId="12" xfId="2" applyFont="1" applyFill="1" applyBorder="1" applyAlignment="1">
      <alignment vertical="center" wrapText="1"/>
    </xf>
    <xf numFmtId="0" fontId="14" fillId="6" borderId="20" xfId="1" applyFont="1" applyFill="1" applyBorder="1" applyAlignment="1">
      <alignment horizontal="center" vertical="center"/>
    </xf>
    <xf numFmtId="0" fontId="5" fillId="6" borderId="21" xfId="1" applyFont="1" applyFill="1" applyBorder="1" applyAlignment="1">
      <alignment horizontal="center" vertical="center"/>
    </xf>
    <xf numFmtId="0" fontId="52" fillId="6" borderId="21" xfId="5" quotePrefix="1" applyFont="1" applyFill="1" applyBorder="1" applyAlignment="1">
      <alignment horizontal="left" vertical="center" wrapText="1"/>
    </xf>
    <xf numFmtId="164" fontId="53" fillId="6" borderId="21" xfId="4" quotePrefix="1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vertical="center"/>
    </xf>
    <xf numFmtId="164" fontId="54" fillId="6" borderId="21" xfId="4" applyFont="1" applyFill="1" applyBorder="1" applyAlignment="1">
      <alignment vertical="center" wrapText="1"/>
    </xf>
    <xf numFmtId="164" fontId="36" fillId="2" borderId="12" xfId="4" applyFont="1" applyFill="1" applyBorder="1" applyAlignment="1">
      <alignment vertical="center" wrapText="1"/>
    </xf>
    <xf numFmtId="4" fontId="32" fillId="2" borderId="13" xfId="1" applyNumberFormat="1" applyFont="1" applyFill="1" applyBorder="1" applyAlignment="1">
      <alignment horizontal="center" vertical="center"/>
    </xf>
    <xf numFmtId="164" fontId="7" fillId="6" borderId="23" xfId="4" applyFont="1" applyFill="1" applyBorder="1" applyAlignment="1">
      <alignment vertical="center" wrapText="1"/>
    </xf>
    <xf numFmtId="4" fontId="8" fillId="6" borderId="22" xfId="1" applyNumberFormat="1" applyFont="1" applyFill="1" applyBorder="1" applyAlignment="1">
      <alignment horizontal="center" vertical="center"/>
    </xf>
    <xf numFmtId="164" fontId="35" fillId="2" borderId="2" xfId="2" applyFont="1" applyFill="1" applyBorder="1" applyAlignment="1">
      <alignment horizontal="right" vertical="center"/>
    </xf>
    <xf numFmtId="164" fontId="19" fillId="2" borderId="2" xfId="2" applyFont="1" applyFill="1" applyBorder="1" applyAlignment="1">
      <alignment horizontal="right" vertical="center"/>
    </xf>
    <xf numFmtId="164" fontId="20" fillId="2" borderId="2" xfId="4" applyFont="1" applyFill="1" applyBorder="1" applyAlignment="1">
      <alignment horizontal="right" vertical="center"/>
    </xf>
    <xf numFmtId="164" fontId="6" fillId="6" borderId="21" xfId="2" applyFont="1" applyFill="1" applyBorder="1" applyAlignment="1">
      <alignment vertical="center" wrapText="1"/>
    </xf>
    <xf numFmtId="164" fontId="52" fillId="6" borderId="23" xfId="2" applyFont="1" applyFill="1" applyBorder="1" applyAlignment="1" applyProtection="1">
      <alignment vertical="center" wrapText="1"/>
    </xf>
    <xf numFmtId="164" fontId="27" fillId="2" borderId="24" xfId="2" applyFont="1" applyFill="1" applyBorder="1" applyAlignment="1" applyProtection="1">
      <alignment vertical="center" wrapText="1"/>
    </xf>
    <xf numFmtId="164" fontId="35" fillId="2" borderId="25" xfId="2" applyFont="1" applyFill="1" applyBorder="1" applyAlignment="1">
      <alignment vertical="center"/>
    </xf>
    <xf numFmtId="4" fontId="47" fillId="4" borderId="27" xfId="1" applyNumberFormat="1" applyFont="1" applyFill="1" applyBorder="1" applyAlignment="1">
      <alignment horizontal="center" vertical="center"/>
    </xf>
    <xf numFmtId="4" fontId="47" fillId="4" borderId="28" xfId="1" applyNumberFormat="1" applyFont="1" applyFill="1" applyBorder="1" applyAlignment="1">
      <alignment horizontal="center" vertical="center"/>
    </xf>
    <xf numFmtId="164" fontId="46" fillId="4" borderId="26" xfId="4" applyFont="1" applyFill="1" applyBorder="1" applyAlignment="1" applyProtection="1">
      <alignment vertical="center"/>
    </xf>
    <xf numFmtId="0" fontId="50" fillId="0" borderId="4" xfId="0" applyFont="1" applyBorder="1" applyAlignment="1">
      <alignment vertical="center" wrapText="1"/>
    </xf>
    <xf numFmtId="164" fontId="9" fillId="2" borderId="4" xfId="2" applyFont="1" applyFill="1" applyBorder="1" applyAlignment="1" applyProtection="1">
      <alignment vertical="center" wrapText="1"/>
    </xf>
    <xf numFmtId="164" fontId="11" fillId="2" borderId="4" xfId="4" applyFont="1" applyFill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14" fillId="3" borderId="29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vertical="center" wrapText="1"/>
    </xf>
    <xf numFmtId="164" fontId="15" fillId="3" borderId="30" xfId="2" applyFont="1" applyFill="1" applyBorder="1" applyAlignment="1">
      <alignment horizontal="center" vertical="center"/>
    </xf>
    <xf numFmtId="4" fontId="17" fillId="3" borderId="31" xfId="1" applyNumberFormat="1" applyFont="1" applyFill="1" applyBorder="1" applyAlignment="1">
      <alignment horizontal="center" vertical="center"/>
    </xf>
    <xf numFmtId="164" fontId="10" fillId="2" borderId="3" xfId="4" applyFont="1" applyFill="1" applyBorder="1" applyAlignment="1">
      <alignment vertical="center" wrapText="1"/>
    </xf>
    <xf numFmtId="164" fontId="39" fillId="2" borderId="4" xfId="2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/>
    </xf>
    <xf numFmtId="0" fontId="21" fillId="2" borderId="21" xfId="1" applyFont="1" applyFill="1" applyBorder="1" applyAlignment="1">
      <alignment horizontal="center" vertical="center"/>
    </xf>
    <xf numFmtId="0" fontId="21" fillId="2" borderId="22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31" fillId="2" borderId="19" xfId="1" applyFont="1" applyFill="1" applyBorder="1" applyAlignment="1">
      <alignment horizontal="center" vertical="center" wrapText="1"/>
    </xf>
    <xf numFmtId="0" fontId="31" fillId="2" borderId="18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164" fontId="31" fillId="2" borderId="5" xfId="2" applyFont="1" applyFill="1" applyBorder="1" applyAlignment="1">
      <alignment horizontal="center"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38" fillId="2" borderId="11" xfId="1" applyFont="1" applyFill="1" applyBorder="1" applyAlignment="1">
      <alignment horizontal="center" vertical="center" wrapText="1"/>
    </xf>
    <xf numFmtId="0" fontId="38" fillId="2" borderId="10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61" zoomScale="90" zoomScaleNormal="90" workbookViewId="0">
      <selection activeCell="G10" sqref="G10"/>
    </sheetView>
  </sheetViews>
  <sheetFormatPr defaultRowHeight="15" customHeight="1" x14ac:dyDescent="0.25"/>
  <cols>
    <col min="1" max="1" width="5.5703125" style="3" customWidth="1"/>
    <col min="2" max="2" width="7.140625" style="3" customWidth="1"/>
    <col min="3" max="3" width="46.42578125" style="3" customWidth="1"/>
    <col min="4" max="4" width="14.42578125" style="13" customWidth="1"/>
    <col min="5" max="5" width="14.85546875" style="13" customWidth="1"/>
    <col min="6" max="6" width="14.42578125" style="14" customWidth="1"/>
    <col min="7" max="7" width="4.42578125" style="3" customWidth="1"/>
    <col min="8" max="8" width="12.85546875" style="15" customWidth="1"/>
    <col min="9" max="9" width="14.42578125" style="16" customWidth="1"/>
    <col min="10" max="10" width="8" style="3" customWidth="1"/>
    <col min="11" max="16384" width="9.140625" style="3"/>
  </cols>
  <sheetData>
    <row r="1" spans="1:10" ht="32.25" customHeight="1" x14ac:dyDescent="0.25">
      <c r="A1" s="1"/>
      <c r="B1" s="1"/>
      <c r="C1" s="1"/>
      <c r="D1" s="2"/>
      <c r="E1" s="2"/>
      <c r="F1" s="224" t="s">
        <v>84</v>
      </c>
      <c r="G1" s="224"/>
      <c r="H1" s="224"/>
      <c r="I1" s="224"/>
      <c r="J1" s="224"/>
    </row>
    <row r="2" spans="1:10" ht="15" customHeight="1" x14ac:dyDescent="0.25">
      <c r="A2" s="1"/>
      <c r="B2" s="1"/>
      <c r="C2" s="1"/>
      <c r="D2" s="2"/>
      <c r="E2" s="2"/>
      <c r="F2" s="4"/>
      <c r="G2" s="1"/>
      <c r="H2" s="225"/>
      <c r="I2" s="225"/>
      <c r="J2" s="225"/>
    </row>
    <row r="3" spans="1:10" ht="15.75" customHeight="1" x14ac:dyDescent="0.25">
      <c r="A3" s="226" t="s">
        <v>30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6.5" customHeight="1" thickBot="1" x14ac:dyDescent="0.3">
      <c r="A4" s="226"/>
      <c r="B4" s="226"/>
      <c r="C4" s="226"/>
      <c r="D4" s="226"/>
      <c r="E4" s="226"/>
      <c r="F4" s="226"/>
      <c r="G4" s="226"/>
      <c r="H4" s="226"/>
      <c r="I4" s="226"/>
      <c r="J4" s="226"/>
    </row>
    <row r="5" spans="1:10" ht="16.5" customHeight="1" x14ac:dyDescent="0.25">
      <c r="A5" s="227" t="s">
        <v>0</v>
      </c>
      <c r="B5" s="229" t="s">
        <v>1</v>
      </c>
      <c r="C5" s="229" t="s">
        <v>2</v>
      </c>
      <c r="D5" s="230" t="s">
        <v>3</v>
      </c>
      <c r="E5" s="229" t="s">
        <v>4</v>
      </c>
      <c r="F5" s="229"/>
      <c r="G5" s="229"/>
      <c r="H5" s="229"/>
      <c r="I5" s="229"/>
      <c r="J5" s="232" t="s">
        <v>5</v>
      </c>
    </row>
    <row r="6" spans="1:10" ht="15.75" customHeight="1" x14ac:dyDescent="0.25">
      <c r="A6" s="228"/>
      <c r="B6" s="220"/>
      <c r="C6" s="220"/>
      <c r="D6" s="231"/>
      <c r="E6" s="219" t="s">
        <v>31</v>
      </c>
      <c r="F6" s="220" t="s">
        <v>6</v>
      </c>
      <c r="G6" s="220"/>
      <c r="H6" s="220"/>
      <c r="I6" s="220"/>
      <c r="J6" s="233"/>
    </row>
    <row r="7" spans="1:10" ht="49.5" customHeight="1" x14ac:dyDescent="0.25">
      <c r="A7" s="228"/>
      <c r="B7" s="220"/>
      <c r="C7" s="220"/>
      <c r="D7" s="231"/>
      <c r="E7" s="219"/>
      <c r="F7" s="29" t="s">
        <v>7</v>
      </c>
      <c r="G7" s="30" t="s">
        <v>8</v>
      </c>
      <c r="H7" s="31" t="s">
        <v>9</v>
      </c>
      <c r="I7" s="32" t="s">
        <v>10</v>
      </c>
      <c r="J7" s="233"/>
    </row>
    <row r="8" spans="1:10" ht="12" customHeight="1" thickBot="1" x14ac:dyDescent="0.3">
      <c r="A8" s="117">
        <v>1</v>
      </c>
      <c r="B8" s="37">
        <v>2</v>
      </c>
      <c r="C8" s="37">
        <v>3</v>
      </c>
      <c r="D8" s="38">
        <v>4</v>
      </c>
      <c r="E8" s="38">
        <v>5</v>
      </c>
      <c r="F8" s="39">
        <v>6</v>
      </c>
      <c r="G8" s="38">
        <v>7</v>
      </c>
      <c r="H8" s="38">
        <v>8</v>
      </c>
      <c r="I8" s="40">
        <v>9</v>
      </c>
      <c r="J8" s="94">
        <v>10</v>
      </c>
    </row>
    <row r="9" spans="1:10" ht="21.75" customHeight="1" thickBot="1" x14ac:dyDescent="0.3">
      <c r="A9" s="118" t="s">
        <v>11</v>
      </c>
      <c r="B9" s="78"/>
      <c r="C9" s="79" t="s">
        <v>12</v>
      </c>
      <c r="D9" s="80">
        <f>E9</f>
        <v>2503037</v>
      </c>
      <c r="E9" s="81">
        <f>SUM(E10:E15)</f>
        <v>2503037</v>
      </c>
      <c r="F9" s="81">
        <f>SUM(F10:F15)</f>
        <v>902447</v>
      </c>
      <c r="G9" s="81"/>
      <c r="H9" s="82">
        <f>SUM(H10:H15)</f>
        <v>1600590</v>
      </c>
      <c r="I9" s="81">
        <f>SUM(I10:I12)</f>
        <v>0</v>
      </c>
      <c r="J9" s="95">
        <v>0</v>
      </c>
    </row>
    <row r="10" spans="1:10" s="68" customFormat="1" ht="23.25" customHeight="1" x14ac:dyDescent="0.2">
      <c r="A10" s="119"/>
      <c r="B10" s="69" t="s">
        <v>36</v>
      </c>
      <c r="C10" s="70" t="s">
        <v>49</v>
      </c>
      <c r="D10" s="85">
        <v>20000</v>
      </c>
      <c r="E10" s="41">
        <f t="shared" ref="E10:E67" si="0">F10+G10+H10+I10</f>
        <v>20000</v>
      </c>
      <c r="F10" s="42">
        <v>20000</v>
      </c>
      <c r="G10" s="5"/>
      <c r="H10" s="5"/>
      <c r="I10" s="6"/>
      <c r="J10" s="96" t="s">
        <v>13</v>
      </c>
    </row>
    <row r="11" spans="1:10" s="68" customFormat="1" ht="14.25" customHeight="1" x14ac:dyDescent="0.2">
      <c r="A11" s="120"/>
      <c r="B11" s="71" t="s">
        <v>36</v>
      </c>
      <c r="C11" s="72" t="s">
        <v>22</v>
      </c>
      <c r="D11" s="73">
        <f>E11</f>
        <v>2191037</v>
      </c>
      <c r="E11" s="34">
        <f>F11+G11+H11+I11</f>
        <v>2191037</v>
      </c>
      <c r="F11" s="17">
        <v>690447</v>
      </c>
      <c r="G11" s="27"/>
      <c r="H11" s="35">
        <v>1500590</v>
      </c>
      <c r="I11" s="26"/>
      <c r="J11" s="97" t="s">
        <v>13</v>
      </c>
    </row>
    <row r="12" spans="1:10" s="63" customFormat="1" ht="14.25" customHeight="1" x14ac:dyDescent="0.2">
      <c r="A12" s="121"/>
      <c r="B12" s="107" t="s">
        <v>36</v>
      </c>
      <c r="C12" s="108" t="s">
        <v>54</v>
      </c>
      <c r="D12" s="109">
        <v>162000</v>
      </c>
      <c r="E12" s="44">
        <f t="shared" si="0"/>
        <v>162000</v>
      </c>
      <c r="F12" s="110">
        <v>162000</v>
      </c>
      <c r="G12" s="111"/>
      <c r="H12" s="111"/>
      <c r="I12" s="112"/>
      <c r="J12" s="113" t="s">
        <v>13</v>
      </c>
    </row>
    <row r="13" spans="1:10" s="63" customFormat="1" ht="24" customHeight="1" x14ac:dyDescent="0.2">
      <c r="A13" s="121"/>
      <c r="B13" s="115" t="s">
        <v>79</v>
      </c>
      <c r="C13" s="74" t="s">
        <v>72</v>
      </c>
      <c r="D13" s="109">
        <v>15000</v>
      </c>
      <c r="E13" s="44">
        <v>15000</v>
      </c>
      <c r="F13" s="110">
        <v>15000</v>
      </c>
      <c r="G13" s="111"/>
      <c r="H13" s="111"/>
      <c r="I13" s="112"/>
      <c r="J13" s="113" t="s">
        <v>13</v>
      </c>
    </row>
    <row r="14" spans="1:10" s="63" customFormat="1" ht="24" customHeight="1" x14ac:dyDescent="0.2">
      <c r="A14" s="121"/>
      <c r="B14" s="115" t="s">
        <v>79</v>
      </c>
      <c r="C14" s="74" t="s">
        <v>80</v>
      </c>
      <c r="D14" s="218">
        <v>100000</v>
      </c>
      <c r="E14" s="44">
        <v>100000</v>
      </c>
      <c r="F14" s="110">
        <v>0</v>
      </c>
      <c r="G14" s="111"/>
      <c r="H14" s="111">
        <v>100000</v>
      </c>
      <c r="I14" s="112"/>
      <c r="J14" s="113" t="s">
        <v>13</v>
      </c>
    </row>
    <row r="15" spans="1:10" s="63" customFormat="1" ht="23.25" customHeight="1" thickBot="1" x14ac:dyDescent="0.25">
      <c r="A15" s="121"/>
      <c r="B15" s="115" t="s">
        <v>71</v>
      </c>
      <c r="C15" s="108" t="s">
        <v>73</v>
      </c>
      <c r="D15" s="109">
        <v>15000</v>
      </c>
      <c r="E15" s="44">
        <v>15000</v>
      </c>
      <c r="F15" s="110">
        <v>15000</v>
      </c>
      <c r="G15" s="111"/>
      <c r="H15" s="111"/>
      <c r="I15" s="112"/>
      <c r="J15" s="113" t="s">
        <v>13</v>
      </c>
    </row>
    <row r="16" spans="1:10" s="7" customFormat="1" ht="19.5" customHeight="1" thickTop="1" thickBot="1" x14ac:dyDescent="0.3">
      <c r="A16" s="137">
        <v>600</v>
      </c>
      <c r="B16" s="138"/>
      <c r="C16" s="139" t="s">
        <v>14</v>
      </c>
      <c r="D16" s="140">
        <f>E16</f>
        <v>870720</v>
      </c>
      <c r="E16" s="141">
        <f>SUM(E17:E28)</f>
        <v>870720</v>
      </c>
      <c r="F16" s="141">
        <f t="shared" ref="F16:I16" si="1">SUM(F17:F28)</f>
        <v>770720</v>
      </c>
      <c r="G16" s="141"/>
      <c r="H16" s="141">
        <f t="shared" si="1"/>
        <v>100000</v>
      </c>
      <c r="I16" s="141">
        <f t="shared" si="1"/>
        <v>0</v>
      </c>
      <c r="J16" s="142"/>
    </row>
    <row r="17" spans="1:10" s="63" customFormat="1" ht="21.75" customHeight="1" thickTop="1" x14ac:dyDescent="0.2">
      <c r="A17" s="123"/>
      <c r="B17" s="132">
        <v>60016</v>
      </c>
      <c r="C17" s="133" t="s">
        <v>50</v>
      </c>
      <c r="D17" s="47">
        <v>70000</v>
      </c>
      <c r="E17" s="41">
        <f t="shared" si="0"/>
        <v>70000</v>
      </c>
      <c r="F17" s="134">
        <v>70000</v>
      </c>
      <c r="G17" s="135"/>
      <c r="H17" s="136"/>
      <c r="I17" s="135"/>
      <c r="J17" s="100" t="s">
        <v>13</v>
      </c>
    </row>
    <row r="18" spans="1:10" s="63" customFormat="1" ht="21.75" customHeight="1" x14ac:dyDescent="0.2">
      <c r="A18" s="124"/>
      <c r="B18" s="64">
        <v>60016</v>
      </c>
      <c r="C18" s="65" t="s">
        <v>23</v>
      </c>
      <c r="D18" s="19">
        <v>70000</v>
      </c>
      <c r="E18" s="34">
        <f t="shared" si="0"/>
        <v>70000</v>
      </c>
      <c r="F18" s="18">
        <v>70000</v>
      </c>
      <c r="G18" s="21"/>
      <c r="H18" s="22"/>
      <c r="I18" s="21"/>
      <c r="J18" s="98" t="s">
        <v>13</v>
      </c>
    </row>
    <row r="19" spans="1:10" s="63" customFormat="1" ht="21.75" customHeight="1" x14ac:dyDescent="0.2">
      <c r="A19" s="124"/>
      <c r="B19" s="64">
        <v>60016</v>
      </c>
      <c r="C19" s="65" t="s">
        <v>24</v>
      </c>
      <c r="D19" s="19">
        <v>70000</v>
      </c>
      <c r="E19" s="34">
        <f t="shared" si="0"/>
        <v>70000</v>
      </c>
      <c r="F19" s="18">
        <v>70000</v>
      </c>
      <c r="G19" s="21"/>
      <c r="H19" s="22"/>
      <c r="I19" s="21"/>
      <c r="J19" s="98" t="s">
        <v>13</v>
      </c>
    </row>
    <row r="20" spans="1:10" s="63" customFormat="1" ht="24" x14ac:dyDescent="0.2">
      <c r="A20" s="124"/>
      <c r="B20" s="64">
        <v>60016</v>
      </c>
      <c r="C20" s="66" t="s">
        <v>39</v>
      </c>
      <c r="D20" s="19">
        <v>61000</v>
      </c>
      <c r="E20" s="34">
        <f t="shared" si="0"/>
        <v>61000</v>
      </c>
      <c r="F20" s="18">
        <v>61000</v>
      </c>
      <c r="G20" s="21"/>
      <c r="H20" s="22"/>
      <c r="I20" s="21"/>
      <c r="J20" s="98" t="s">
        <v>13</v>
      </c>
    </row>
    <row r="21" spans="1:10" s="63" customFormat="1" ht="21.75" customHeight="1" x14ac:dyDescent="0.2">
      <c r="A21" s="124"/>
      <c r="B21" s="64">
        <v>60016</v>
      </c>
      <c r="C21" s="66" t="s">
        <v>38</v>
      </c>
      <c r="D21" s="19">
        <v>70000</v>
      </c>
      <c r="E21" s="34">
        <f t="shared" si="0"/>
        <v>70000</v>
      </c>
      <c r="F21" s="18">
        <v>70000</v>
      </c>
      <c r="G21" s="21"/>
      <c r="H21" s="22"/>
      <c r="I21" s="21"/>
      <c r="J21" s="98" t="s">
        <v>13</v>
      </c>
    </row>
    <row r="22" spans="1:10" s="63" customFormat="1" ht="21.75" customHeight="1" x14ac:dyDescent="0.2">
      <c r="A22" s="124"/>
      <c r="B22" s="64">
        <v>60016</v>
      </c>
      <c r="C22" s="66" t="s">
        <v>37</v>
      </c>
      <c r="D22" s="19">
        <v>220000</v>
      </c>
      <c r="E22" s="34">
        <f t="shared" si="0"/>
        <v>220000</v>
      </c>
      <c r="F22" s="18">
        <v>120000</v>
      </c>
      <c r="G22" s="21"/>
      <c r="H22" s="22">
        <v>100000</v>
      </c>
      <c r="I22" s="21"/>
      <c r="J22" s="98" t="s">
        <v>13</v>
      </c>
    </row>
    <row r="23" spans="1:10" s="63" customFormat="1" ht="25.5" customHeight="1" x14ac:dyDescent="0.2">
      <c r="A23" s="125"/>
      <c r="B23" s="64">
        <v>60016</v>
      </c>
      <c r="C23" s="83" t="s">
        <v>51</v>
      </c>
      <c r="D23" s="19">
        <v>15000</v>
      </c>
      <c r="E23" s="34">
        <v>15000</v>
      </c>
      <c r="F23" s="18">
        <v>15000</v>
      </c>
      <c r="G23" s="21"/>
      <c r="H23" s="22"/>
      <c r="I23" s="21"/>
      <c r="J23" s="98" t="s">
        <v>13</v>
      </c>
    </row>
    <row r="24" spans="1:10" s="63" customFormat="1" ht="34.5" customHeight="1" x14ac:dyDescent="0.2">
      <c r="A24" s="125"/>
      <c r="B24" s="64">
        <v>60016</v>
      </c>
      <c r="C24" s="83" t="s">
        <v>52</v>
      </c>
      <c r="D24" s="19">
        <v>60720</v>
      </c>
      <c r="E24" s="34">
        <v>60720</v>
      </c>
      <c r="F24" s="18">
        <v>60720</v>
      </c>
      <c r="G24" s="21"/>
      <c r="H24" s="22"/>
      <c r="I24" s="21"/>
      <c r="J24" s="98" t="s">
        <v>13</v>
      </c>
    </row>
    <row r="25" spans="1:10" s="63" customFormat="1" ht="22.5" customHeight="1" x14ac:dyDescent="0.2">
      <c r="A25" s="125"/>
      <c r="B25" s="64">
        <v>60016</v>
      </c>
      <c r="C25" s="83" t="s">
        <v>53</v>
      </c>
      <c r="D25" s="19">
        <v>45000</v>
      </c>
      <c r="E25" s="34">
        <v>45000</v>
      </c>
      <c r="F25" s="18">
        <v>45000</v>
      </c>
      <c r="G25" s="21"/>
      <c r="H25" s="22"/>
      <c r="I25" s="21"/>
      <c r="J25" s="98" t="s">
        <v>13</v>
      </c>
    </row>
    <row r="26" spans="1:10" s="63" customFormat="1" ht="27" customHeight="1" x14ac:dyDescent="0.2">
      <c r="A26" s="125"/>
      <c r="B26" s="64">
        <v>60016</v>
      </c>
      <c r="C26" s="66" t="s">
        <v>55</v>
      </c>
      <c r="D26" s="19">
        <v>60000</v>
      </c>
      <c r="E26" s="34">
        <v>60000</v>
      </c>
      <c r="F26" s="18">
        <v>60000</v>
      </c>
      <c r="G26" s="21"/>
      <c r="H26" s="22"/>
      <c r="I26" s="21"/>
      <c r="J26" s="98" t="s">
        <v>13</v>
      </c>
    </row>
    <row r="27" spans="1:10" s="63" customFormat="1" ht="21" customHeight="1" x14ac:dyDescent="0.2">
      <c r="A27" s="125"/>
      <c r="B27" s="64">
        <v>60016</v>
      </c>
      <c r="C27" s="101" t="s">
        <v>68</v>
      </c>
      <c r="D27" s="19">
        <f>E27</f>
        <v>70000</v>
      </c>
      <c r="E27" s="34">
        <f>F27</f>
        <v>70000</v>
      </c>
      <c r="F27" s="18">
        <v>70000</v>
      </c>
      <c r="G27" s="21"/>
      <c r="H27" s="22"/>
      <c r="I27" s="21"/>
      <c r="J27" s="98" t="s">
        <v>13</v>
      </c>
    </row>
    <row r="28" spans="1:10" s="68" customFormat="1" ht="23.25" customHeight="1" thickBot="1" x14ac:dyDescent="0.25">
      <c r="A28" s="126"/>
      <c r="B28" s="143">
        <v>60016</v>
      </c>
      <c r="C28" s="67" t="s">
        <v>25</v>
      </c>
      <c r="D28" s="144">
        <v>59000</v>
      </c>
      <c r="E28" s="44">
        <f t="shared" si="0"/>
        <v>59000</v>
      </c>
      <c r="F28" s="145">
        <v>59000</v>
      </c>
      <c r="G28" s="49"/>
      <c r="H28" s="50"/>
      <c r="I28" s="49"/>
      <c r="J28" s="113" t="s">
        <v>13</v>
      </c>
    </row>
    <row r="29" spans="1:10" ht="18" customHeight="1" thickTop="1" thickBot="1" x14ac:dyDescent="0.3">
      <c r="A29" s="147">
        <v>700</v>
      </c>
      <c r="B29" s="148"/>
      <c r="C29" s="149" t="s">
        <v>15</v>
      </c>
      <c r="D29" s="140">
        <f>E29</f>
        <v>487750</v>
      </c>
      <c r="E29" s="141">
        <f>F29+G29+H29+I29</f>
        <v>487750</v>
      </c>
      <c r="F29" s="150">
        <f>SUM(F30:F46)</f>
        <v>487750</v>
      </c>
      <c r="G29" s="150"/>
      <c r="H29" s="150">
        <v>0</v>
      </c>
      <c r="I29" s="151">
        <f>SUM(I31:I46)</f>
        <v>0</v>
      </c>
      <c r="J29" s="152"/>
    </row>
    <row r="30" spans="1:10" ht="24" customHeight="1" thickTop="1" x14ac:dyDescent="0.25">
      <c r="A30" s="128"/>
      <c r="B30" s="57">
        <v>70005</v>
      </c>
      <c r="C30" s="146" t="s">
        <v>81</v>
      </c>
      <c r="D30" s="199">
        <v>22000</v>
      </c>
      <c r="E30" s="199">
        <v>22000</v>
      </c>
      <c r="F30" s="200">
        <v>22000</v>
      </c>
      <c r="G30" s="200"/>
      <c r="H30" s="200"/>
      <c r="I30" s="201"/>
      <c r="J30" s="96" t="s">
        <v>13</v>
      </c>
    </row>
    <row r="31" spans="1:10" s="68" customFormat="1" ht="15.75" customHeight="1" x14ac:dyDescent="0.2">
      <c r="A31" s="122"/>
      <c r="B31" s="75">
        <v>70007</v>
      </c>
      <c r="C31" s="76" t="s">
        <v>32</v>
      </c>
      <c r="D31" s="19">
        <v>11000</v>
      </c>
      <c r="E31" s="34">
        <f t="shared" si="0"/>
        <v>11000</v>
      </c>
      <c r="F31" s="24">
        <v>11000</v>
      </c>
      <c r="G31" s="25"/>
      <c r="H31" s="25"/>
      <c r="I31" s="25"/>
      <c r="J31" s="97" t="s">
        <v>13</v>
      </c>
    </row>
    <row r="32" spans="1:10" s="68" customFormat="1" ht="15.75" customHeight="1" x14ac:dyDescent="0.2">
      <c r="A32" s="122"/>
      <c r="B32" s="75">
        <v>70007</v>
      </c>
      <c r="C32" s="76" t="s">
        <v>33</v>
      </c>
      <c r="D32" s="19">
        <v>11000</v>
      </c>
      <c r="E32" s="34">
        <f t="shared" si="0"/>
        <v>11000</v>
      </c>
      <c r="F32" s="24">
        <v>11000</v>
      </c>
      <c r="G32" s="25"/>
      <c r="H32" s="25"/>
      <c r="I32" s="25"/>
      <c r="J32" s="97" t="s">
        <v>13</v>
      </c>
    </row>
    <row r="33" spans="1:10" s="68" customFormat="1" ht="15.75" customHeight="1" x14ac:dyDescent="0.2">
      <c r="A33" s="122"/>
      <c r="B33" s="75">
        <v>70007</v>
      </c>
      <c r="C33" s="76" t="s">
        <v>34</v>
      </c>
      <c r="D33" s="19">
        <v>11000</v>
      </c>
      <c r="E33" s="34">
        <f t="shared" si="0"/>
        <v>11000</v>
      </c>
      <c r="F33" s="24">
        <v>11000</v>
      </c>
      <c r="G33" s="25"/>
      <c r="H33" s="25"/>
      <c r="I33" s="25"/>
      <c r="J33" s="97" t="s">
        <v>13</v>
      </c>
    </row>
    <row r="34" spans="1:10" s="68" customFormat="1" ht="21.75" customHeight="1" x14ac:dyDescent="0.2">
      <c r="A34" s="122"/>
      <c r="B34" s="75">
        <v>70007</v>
      </c>
      <c r="C34" s="76" t="s">
        <v>40</v>
      </c>
      <c r="D34" s="19">
        <v>11000</v>
      </c>
      <c r="E34" s="34">
        <f t="shared" si="0"/>
        <v>11000</v>
      </c>
      <c r="F34" s="24">
        <v>11000</v>
      </c>
      <c r="G34" s="25"/>
      <c r="H34" s="25"/>
      <c r="I34" s="25"/>
      <c r="J34" s="97" t="s">
        <v>13</v>
      </c>
    </row>
    <row r="35" spans="1:10" s="68" customFormat="1" ht="22.5" customHeight="1" x14ac:dyDescent="0.2">
      <c r="A35" s="122"/>
      <c r="B35" s="75">
        <v>70007</v>
      </c>
      <c r="C35" s="76" t="s">
        <v>41</v>
      </c>
      <c r="D35" s="19">
        <v>11000</v>
      </c>
      <c r="E35" s="34">
        <f t="shared" si="0"/>
        <v>11000</v>
      </c>
      <c r="F35" s="24">
        <v>11000</v>
      </c>
      <c r="G35" s="25"/>
      <c r="H35" s="25"/>
      <c r="I35" s="25"/>
      <c r="J35" s="97" t="s">
        <v>13</v>
      </c>
    </row>
    <row r="36" spans="1:10" s="68" customFormat="1" ht="33" customHeight="1" x14ac:dyDescent="0.2">
      <c r="A36" s="122"/>
      <c r="B36" s="75">
        <v>70007</v>
      </c>
      <c r="C36" s="76" t="s">
        <v>42</v>
      </c>
      <c r="D36" s="19">
        <v>11000</v>
      </c>
      <c r="E36" s="34">
        <f t="shared" si="0"/>
        <v>11000</v>
      </c>
      <c r="F36" s="24">
        <v>11000</v>
      </c>
      <c r="G36" s="25"/>
      <c r="H36" s="25"/>
      <c r="I36" s="25"/>
      <c r="J36" s="97" t="s">
        <v>13</v>
      </c>
    </row>
    <row r="37" spans="1:10" s="68" customFormat="1" ht="22.5" customHeight="1" x14ac:dyDescent="0.2">
      <c r="A37" s="122"/>
      <c r="B37" s="75">
        <v>70007</v>
      </c>
      <c r="C37" s="76" t="s">
        <v>43</v>
      </c>
      <c r="D37" s="19">
        <v>25000</v>
      </c>
      <c r="E37" s="34">
        <f t="shared" si="0"/>
        <v>25000</v>
      </c>
      <c r="F37" s="24">
        <v>25000</v>
      </c>
      <c r="G37" s="25"/>
      <c r="H37" s="25"/>
      <c r="I37" s="25"/>
      <c r="J37" s="97" t="s">
        <v>13</v>
      </c>
    </row>
    <row r="38" spans="1:10" s="68" customFormat="1" ht="20.25" customHeight="1" x14ac:dyDescent="0.2">
      <c r="A38" s="122"/>
      <c r="B38" s="75">
        <v>70007</v>
      </c>
      <c r="C38" s="76" t="s">
        <v>44</v>
      </c>
      <c r="D38" s="19">
        <v>11000</v>
      </c>
      <c r="E38" s="34">
        <f t="shared" si="0"/>
        <v>11000</v>
      </c>
      <c r="F38" s="24">
        <v>11000</v>
      </c>
      <c r="G38" s="25"/>
      <c r="H38" s="25"/>
      <c r="I38" s="25"/>
      <c r="J38" s="97" t="s">
        <v>13</v>
      </c>
    </row>
    <row r="39" spans="1:10" s="68" customFormat="1" ht="24.75" customHeight="1" x14ac:dyDescent="0.2">
      <c r="A39" s="122"/>
      <c r="B39" s="75">
        <v>70007</v>
      </c>
      <c r="C39" s="76" t="s">
        <v>45</v>
      </c>
      <c r="D39" s="19">
        <v>11000</v>
      </c>
      <c r="E39" s="34">
        <f t="shared" si="0"/>
        <v>11000</v>
      </c>
      <c r="F39" s="24">
        <v>11000</v>
      </c>
      <c r="G39" s="25"/>
      <c r="H39" s="25"/>
      <c r="I39" s="25"/>
      <c r="J39" s="97" t="s">
        <v>13</v>
      </c>
    </row>
    <row r="40" spans="1:10" s="68" customFormat="1" ht="22.5" customHeight="1" x14ac:dyDescent="0.2">
      <c r="A40" s="122"/>
      <c r="B40" s="75">
        <v>70007</v>
      </c>
      <c r="C40" s="76" t="s">
        <v>35</v>
      </c>
      <c r="D40" s="19">
        <v>30000</v>
      </c>
      <c r="E40" s="34">
        <f t="shared" si="0"/>
        <v>30000</v>
      </c>
      <c r="F40" s="24">
        <v>30000</v>
      </c>
      <c r="G40" s="25"/>
      <c r="H40" s="25"/>
      <c r="I40" s="25"/>
      <c r="J40" s="97" t="s">
        <v>13</v>
      </c>
    </row>
    <row r="41" spans="1:10" s="68" customFormat="1" ht="33" customHeight="1" x14ac:dyDescent="0.2">
      <c r="A41" s="122"/>
      <c r="B41" s="75">
        <v>70007</v>
      </c>
      <c r="C41" s="76" t="s">
        <v>67</v>
      </c>
      <c r="D41" s="19">
        <f>E41</f>
        <v>92750</v>
      </c>
      <c r="E41" s="34">
        <f t="shared" si="0"/>
        <v>92750</v>
      </c>
      <c r="F41" s="24">
        <v>92750</v>
      </c>
      <c r="G41" s="25"/>
      <c r="H41" s="25"/>
      <c r="I41" s="25"/>
      <c r="J41" s="97" t="s">
        <v>13</v>
      </c>
    </row>
    <row r="42" spans="1:10" s="68" customFormat="1" ht="24.75" customHeight="1" x14ac:dyDescent="0.2">
      <c r="A42" s="120"/>
      <c r="B42" s="75">
        <v>70007</v>
      </c>
      <c r="C42" s="76" t="s">
        <v>46</v>
      </c>
      <c r="D42" s="19">
        <v>60000</v>
      </c>
      <c r="E42" s="34">
        <f t="shared" si="0"/>
        <v>60000</v>
      </c>
      <c r="F42" s="24">
        <v>60000</v>
      </c>
      <c r="G42" s="25"/>
      <c r="H42" s="25"/>
      <c r="I42" s="25"/>
      <c r="J42" s="97" t="s">
        <v>13</v>
      </c>
    </row>
    <row r="43" spans="1:10" s="68" customFormat="1" ht="21.75" customHeight="1" x14ac:dyDescent="0.2">
      <c r="A43" s="120"/>
      <c r="B43" s="75">
        <v>70007</v>
      </c>
      <c r="C43" s="76" t="s">
        <v>20</v>
      </c>
      <c r="D43" s="19">
        <v>40000</v>
      </c>
      <c r="E43" s="34">
        <f t="shared" si="0"/>
        <v>40000</v>
      </c>
      <c r="F43" s="24">
        <v>40000</v>
      </c>
      <c r="G43" s="25"/>
      <c r="H43" s="25"/>
      <c r="I43" s="24"/>
      <c r="J43" s="97" t="s">
        <v>13</v>
      </c>
    </row>
    <row r="44" spans="1:10" s="68" customFormat="1" ht="21.75" customHeight="1" x14ac:dyDescent="0.2">
      <c r="A44" s="120"/>
      <c r="B44" s="75">
        <v>70007</v>
      </c>
      <c r="C44" s="76" t="s">
        <v>26</v>
      </c>
      <c r="D44" s="19">
        <v>40000</v>
      </c>
      <c r="E44" s="34">
        <f t="shared" si="0"/>
        <v>40000</v>
      </c>
      <c r="F44" s="24">
        <v>40000</v>
      </c>
      <c r="G44" s="25"/>
      <c r="H44" s="25"/>
      <c r="I44" s="25"/>
      <c r="J44" s="97" t="s">
        <v>13</v>
      </c>
    </row>
    <row r="45" spans="1:10" s="68" customFormat="1" ht="22.5" customHeight="1" x14ac:dyDescent="0.2">
      <c r="A45" s="120"/>
      <c r="B45" s="75">
        <v>70007</v>
      </c>
      <c r="C45" s="76" t="s">
        <v>27</v>
      </c>
      <c r="D45" s="19">
        <v>40000</v>
      </c>
      <c r="E45" s="34">
        <f t="shared" si="0"/>
        <v>40000</v>
      </c>
      <c r="F45" s="24">
        <v>40000</v>
      </c>
      <c r="G45" s="25"/>
      <c r="H45" s="25"/>
      <c r="I45" s="25"/>
      <c r="J45" s="97" t="s">
        <v>13</v>
      </c>
    </row>
    <row r="46" spans="1:10" s="68" customFormat="1" ht="19.5" customHeight="1" thickBot="1" x14ac:dyDescent="0.25">
      <c r="A46" s="127"/>
      <c r="B46" s="77">
        <v>70007</v>
      </c>
      <c r="C46" s="67" t="s">
        <v>28</v>
      </c>
      <c r="D46" s="43">
        <v>50000</v>
      </c>
      <c r="E46" s="44">
        <f t="shared" si="0"/>
        <v>50000</v>
      </c>
      <c r="F46" s="52">
        <v>50000</v>
      </c>
      <c r="G46" s="53"/>
      <c r="H46" s="53"/>
      <c r="I46" s="53"/>
      <c r="J46" s="99" t="s">
        <v>13</v>
      </c>
    </row>
    <row r="47" spans="1:10" ht="23.25" customHeight="1" thickTop="1" thickBot="1" x14ac:dyDescent="0.3">
      <c r="A47" s="147">
        <v>750</v>
      </c>
      <c r="B47" s="148"/>
      <c r="C47" s="149" t="s">
        <v>16</v>
      </c>
      <c r="D47" s="181">
        <f>E47</f>
        <v>304500</v>
      </c>
      <c r="E47" s="141">
        <f>SUM(E48:E51)</f>
        <v>304500</v>
      </c>
      <c r="F47" s="141">
        <f>SUM(F48:F51)</f>
        <v>70000</v>
      </c>
      <c r="G47" s="141"/>
      <c r="H47" s="141">
        <f>SUM(H48:H49)</f>
        <v>220000</v>
      </c>
      <c r="I47" s="141">
        <f>I50</f>
        <v>14500</v>
      </c>
      <c r="J47" s="152"/>
    </row>
    <row r="48" spans="1:10" ht="23.25" customHeight="1" thickTop="1" x14ac:dyDescent="0.25">
      <c r="A48" s="128"/>
      <c r="B48" s="45">
        <v>75023</v>
      </c>
      <c r="C48" s="51" t="s">
        <v>66</v>
      </c>
      <c r="D48" s="47">
        <v>220000</v>
      </c>
      <c r="E48" s="41">
        <v>220000</v>
      </c>
      <c r="F48" s="54">
        <v>0</v>
      </c>
      <c r="G48" s="8"/>
      <c r="H48" s="9">
        <v>220000</v>
      </c>
      <c r="I48" s="10"/>
      <c r="J48" s="100" t="s">
        <v>13</v>
      </c>
    </row>
    <row r="49" spans="1:10" ht="15" customHeight="1" x14ac:dyDescent="0.25">
      <c r="A49" s="129"/>
      <c r="B49" s="33">
        <v>75023</v>
      </c>
      <c r="C49" s="102" t="s">
        <v>47</v>
      </c>
      <c r="D49" s="43">
        <v>30000</v>
      </c>
      <c r="E49" s="44">
        <f t="shared" si="0"/>
        <v>30000</v>
      </c>
      <c r="F49" s="103">
        <v>30000</v>
      </c>
      <c r="G49" s="104"/>
      <c r="H49" s="105"/>
      <c r="I49" s="106"/>
      <c r="J49" s="99" t="s">
        <v>13</v>
      </c>
    </row>
    <row r="50" spans="1:10" ht="30.75" customHeight="1" x14ac:dyDescent="0.25">
      <c r="A50" s="129"/>
      <c r="B50" s="36">
        <v>75023</v>
      </c>
      <c r="C50" s="209" t="s">
        <v>74</v>
      </c>
      <c r="D50" s="84">
        <v>14500</v>
      </c>
      <c r="E50" s="34">
        <v>14500</v>
      </c>
      <c r="F50" s="210"/>
      <c r="G50" s="211"/>
      <c r="H50" s="23"/>
      <c r="I50" s="28">
        <v>14500</v>
      </c>
      <c r="J50" s="212" t="s">
        <v>75</v>
      </c>
    </row>
    <row r="51" spans="1:10" ht="21.75" customHeight="1" thickBot="1" x14ac:dyDescent="0.3">
      <c r="A51" s="130"/>
      <c r="B51" s="114">
        <v>70095</v>
      </c>
      <c r="C51" s="183" t="s">
        <v>29</v>
      </c>
      <c r="D51" s="184">
        <v>40000</v>
      </c>
      <c r="E51" s="185">
        <f t="shared" ref="E51" si="2">F51+G51+H51+I51</f>
        <v>40000</v>
      </c>
      <c r="F51" s="186">
        <v>40000</v>
      </c>
      <c r="G51" s="187"/>
      <c r="H51" s="188"/>
      <c r="I51" s="195"/>
      <c r="J51" s="196" t="s">
        <v>13</v>
      </c>
    </row>
    <row r="52" spans="1:10" ht="21.75" customHeight="1" thickTop="1" thickBot="1" x14ac:dyDescent="0.3">
      <c r="A52" s="189">
        <v>754</v>
      </c>
      <c r="B52" s="190"/>
      <c r="C52" s="191" t="s">
        <v>76</v>
      </c>
      <c r="D52" s="192">
        <f>D53</f>
        <v>30000</v>
      </c>
      <c r="E52" s="193">
        <f>E53</f>
        <v>30000</v>
      </c>
      <c r="F52" s="203">
        <f>F53</f>
        <v>30000</v>
      </c>
      <c r="G52" s="194"/>
      <c r="H52" s="202"/>
      <c r="I52" s="197"/>
      <c r="J52" s="198"/>
    </row>
    <row r="53" spans="1:10" ht="21.75" customHeight="1" thickTop="1" thickBot="1" x14ac:dyDescent="0.3">
      <c r="A53" s="130"/>
      <c r="B53" s="182">
        <v>75421</v>
      </c>
      <c r="C53" s="183" t="s">
        <v>77</v>
      </c>
      <c r="D53" s="184">
        <v>30000</v>
      </c>
      <c r="E53" s="205">
        <v>30000</v>
      </c>
      <c r="F53" s="204">
        <v>30000</v>
      </c>
      <c r="G53" s="187"/>
      <c r="H53" s="188"/>
      <c r="I53" s="195"/>
      <c r="J53" s="196" t="s">
        <v>78</v>
      </c>
    </row>
    <row r="54" spans="1:10" ht="18.75" customHeight="1" thickTop="1" x14ac:dyDescent="0.25">
      <c r="A54" s="213">
        <v>801</v>
      </c>
      <c r="B54" s="214"/>
      <c r="C54" s="215" t="s">
        <v>17</v>
      </c>
      <c r="D54" s="216">
        <f>E54</f>
        <v>390000</v>
      </c>
      <c r="E54" s="216">
        <f>SUM(E55:E59)</f>
        <v>390000</v>
      </c>
      <c r="F54" s="216">
        <f>F55+F56</f>
        <v>146100</v>
      </c>
      <c r="G54" s="216"/>
      <c r="H54" s="216">
        <f>SUM(H56:H59)</f>
        <v>243900</v>
      </c>
      <c r="I54" s="216">
        <f t="shared" ref="I54" si="3">I57</f>
        <v>0</v>
      </c>
      <c r="J54" s="217"/>
    </row>
    <row r="55" spans="1:10" ht="18.75" customHeight="1" x14ac:dyDescent="0.25">
      <c r="A55" s="36"/>
      <c r="B55" s="36">
        <v>80101</v>
      </c>
      <c r="C55" s="92" t="s">
        <v>82</v>
      </c>
      <c r="D55" s="93">
        <v>80000</v>
      </c>
      <c r="E55" s="93">
        <v>80000</v>
      </c>
      <c r="F55" s="93">
        <v>80000</v>
      </c>
      <c r="G55" s="93"/>
      <c r="H55" s="93"/>
      <c r="I55" s="93"/>
      <c r="J55" s="97" t="s">
        <v>13</v>
      </c>
    </row>
    <row r="56" spans="1:10" ht="29.25" customHeight="1" x14ac:dyDescent="0.25">
      <c r="A56" s="36"/>
      <c r="B56" s="36">
        <v>80101</v>
      </c>
      <c r="C56" s="92" t="s">
        <v>83</v>
      </c>
      <c r="D56" s="93">
        <v>160000</v>
      </c>
      <c r="E56" s="93">
        <v>160000</v>
      </c>
      <c r="F56" s="93">
        <v>66100</v>
      </c>
      <c r="G56" s="93"/>
      <c r="H56" s="93">
        <v>93900</v>
      </c>
      <c r="I56" s="93"/>
      <c r="J56" s="97" t="s">
        <v>13</v>
      </c>
    </row>
    <row r="57" spans="1:10" customFormat="1" ht="25.5" customHeight="1" x14ac:dyDescent="0.25">
      <c r="A57" s="131"/>
      <c r="B57" s="89">
        <v>80101</v>
      </c>
      <c r="C57" s="90" t="s">
        <v>56</v>
      </c>
      <c r="D57" s="86">
        <v>60000</v>
      </c>
      <c r="E57" s="87">
        <v>60000</v>
      </c>
      <c r="F57" s="91"/>
      <c r="G57" s="88"/>
      <c r="H57" s="87">
        <v>60000</v>
      </c>
      <c r="I57" s="88"/>
      <c r="J57" s="206" t="s">
        <v>57</v>
      </c>
    </row>
    <row r="58" spans="1:10" customFormat="1" ht="25.5" customHeight="1" x14ac:dyDescent="0.25">
      <c r="A58" s="131"/>
      <c r="B58" s="89">
        <v>80101</v>
      </c>
      <c r="C58" s="90" t="s">
        <v>58</v>
      </c>
      <c r="D58" s="86">
        <v>30000</v>
      </c>
      <c r="E58" s="87">
        <v>30000</v>
      </c>
      <c r="F58" s="91"/>
      <c r="G58" s="88"/>
      <c r="H58" s="87">
        <v>30000</v>
      </c>
      <c r="I58" s="88"/>
      <c r="J58" s="206" t="s">
        <v>59</v>
      </c>
    </row>
    <row r="59" spans="1:10" customFormat="1" ht="25.5" customHeight="1" thickBot="1" x14ac:dyDescent="0.3">
      <c r="A59" s="153"/>
      <c r="B59" s="154">
        <v>80101</v>
      </c>
      <c r="C59" s="155" t="s">
        <v>60</v>
      </c>
      <c r="D59" s="156">
        <v>60000</v>
      </c>
      <c r="E59" s="157">
        <v>60000</v>
      </c>
      <c r="F59" s="180"/>
      <c r="G59" s="158"/>
      <c r="H59" s="157">
        <v>60000</v>
      </c>
      <c r="I59" s="208"/>
      <c r="J59" s="207" t="s">
        <v>61</v>
      </c>
    </row>
    <row r="60" spans="1:10" customFormat="1" ht="25.5" customHeight="1" thickTop="1" thickBot="1" x14ac:dyDescent="0.3">
      <c r="A60" s="172">
        <v>853</v>
      </c>
      <c r="B60" s="173"/>
      <c r="C60" s="174" t="s">
        <v>62</v>
      </c>
      <c r="D60" s="175">
        <f>D61</f>
        <v>294922</v>
      </c>
      <c r="E60" s="175">
        <f t="shared" ref="E60:I60" si="4">E61</f>
        <v>294922</v>
      </c>
      <c r="F60" s="175">
        <f t="shared" si="4"/>
        <v>152500</v>
      </c>
      <c r="G60" s="175" t="str">
        <f t="shared" si="4"/>
        <v xml:space="preserve"> -      </v>
      </c>
      <c r="H60" s="175" t="str">
        <f t="shared" si="4"/>
        <v xml:space="preserve"> -      </v>
      </c>
      <c r="I60" s="175">
        <f t="shared" si="4"/>
        <v>142422</v>
      </c>
      <c r="J60" s="179"/>
    </row>
    <row r="61" spans="1:10" customFormat="1" ht="25.5" customHeight="1" thickTop="1" thickBot="1" x14ac:dyDescent="0.3">
      <c r="A61" s="164"/>
      <c r="B61" s="165">
        <v>85395</v>
      </c>
      <c r="C61" s="166" t="s">
        <v>64</v>
      </c>
      <c r="D61" s="167">
        <f>E61</f>
        <v>294922</v>
      </c>
      <c r="E61" s="168">
        <f>F61+I61</f>
        <v>294922</v>
      </c>
      <c r="F61" s="169">
        <v>152500</v>
      </c>
      <c r="G61" s="170" t="s">
        <v>63</v>
      </c>
      <c r="H61" s="168" t="s">
        <v>63</v>
      </c>
      <c r="I61" s="170">
        <v>142422</v>
      </c>
      <c r="J61" s="171" t="s">
        <v>13</v>
      </c>
    </row>
    <row r="62" spans="1:10" customFormat="1" ht="25.5" customHeight="1" thickTop="1" thickBot="1" x14ac:dyDescent="0.3">
      <c r="A62" s="172">
        <v>900</v>
      </c>
      <c r="B62" s="173"/>
      <c r="C62" s="174" t="s">
        <v>69</v>
      </c>
      <c r="D62" s="175">
        <f>D63</f>
        <v>20150</v>
      </c>
      <c r="E62" s="176">
        <f>E63</f>
        <v>20150</v>
      </c>
      <c r="F62" s="177">
        <f>F63</f>
        <v>10075</v>
      </c>
      <c r="G62" s="178"/>
      <c r="H62" s="176">
        <f>H63</f>
        <v>10075</v>
      </c>
      <c r="I62" s="178"/>
      <c r="J62" s="179"/>
    </row>
    <row r="63" spans="1:10" customFormat="1" ht="25.5" customHeight="1" thickTop="1" thickBot="1" x14ac:dyDescent="0.3">
      <c r="A63" s="164"/>
      <c r="B63" s="165">
        <v>90095</v>
      </c>
      <c r="C63" s="166" t="s">
        <v>70</v>
      </c>
      <c r="D63" s="167">
        <f>E63</f>
        <v>20150</v>
      </c>
      <c r="E63" s="168">
        <f>F63+H63+I63</f>
        <v>20150</v>
      </c>
      <c r="F63" s="169">
        <v>10075</v>
      </c>
      <c r="G63" s="170"/>
      <c r="H63" s="168">
        <v>10075</v>
      </c>
      <c r="I63" s="170"/>
      <c r="J63" s="171" t="s">
        <v>13</v>
      </c>
    </row>
    <row r="64" spans="1:10" ht="18" customHeight="1" thickTop="1" thickBot="1" x14ac:dyDescent="0.3">
      <c r="A64" s="147">
        <v>921</v>
      </c>
      <c r="B64" s="148"/>
      <c r="C64" s="149" t="s">
        <v>18</v>
      </c>
      <c r="D64" s="141">
        <f>SUM(D65:D67)</f>
        <v>112000</v>
      </c>
      <c r="E64" s="141">
        <f>SUM(E65:E67)</f>
        <v>112000</v>
      </c>
      <c r="F64" s="141">
        <f t="shared" ref="F64:I64" si="5">SUM(F65:F67)</f>
        <v>112000</v>
      </c>
      <c r="G64" s="141"/>
      <c r="H64" s="141"/>
      <c r="I64" s="141">
        <f t="shared" si="5"/>
        <v>0</v>
      </c>
      <c r="J64" s="159"/>
    </row>
    <row r="65" spans="1:10" ht="17.25" customHeight="1" thickTop="1" x14ac:dyDescent="0.25">
      <c r="A65" s="128"/>
      <c r="B65" s="57">
        <v>92109</v>
      </c>
      <c r="C65" s="46" t="s">
        <v>21</v>
      </c>
      <c r="D65" s="60">
        <v>36000</v>
      </c>
      <c r="E65" s="41">
        <f t="shared" si="0"/>
        <v>36000</v>
      </c>
      <c r="F65" s="58">
        <v>36000</v>
      </c>
      <c r="G65" s="59"/>
      <c r="H65" s="11"/>
      <c r="I65" s="12"/>
      <c r="J65" s="96" t="s">
        <v>13</v>
      </c>
    </row>
    <row r="66" spans="1:10" ht="17.25" customHeight="1" x14ac:dyDescent="0.25">
      <c r="A66" s="116"/>
      <c r="B66" s="48">
        <v>92109</v>
      </c>
      <c r="C66" s="20" t="s">
        <v>65</v>
      </c>
      <c r="D66" s="61">
        <v>70000</v>
      </c>
      <c r="E66" s="44">
        <f t="shared" si="0"/>
        <v>70000</v>
      </c>
      <c r="F66" s="62">
        <v>70000</v>
      </c>
      <c r="G66" s="49"/>
      <c r="H66" s="50"/>
      <c r="I66" s="56"/>
      <c r="J66" s="99" t="s">
        <v>13</v>
      </c>
    </row>
    <row r="67" spans="1:10" ht="17.25" customHeight="1" thickBot="1" x14ac:dyDescent="0.3">
      <c r="A67" s="116"/>
      <c r="B67" s="48">
        <v>92109</v>
      </c>
      <c r="C67" s="55" t="s">
        <v>48</v>
      </c>
      <c r="D67" s="61">
        <v>6000</v>
      </c>
      <c r="E67" s="44">
        <f t="shared" si="0"/>
        <v>6000</v>
      </c>
      <c r="F67" s="62">
        <v>6000</v>
      </c>
      <c r="G67" s="49"/>
      <c r="H67" s="50"/>
      <c r="I67" s="56"/>
      <c r="J67" s="99" t="s">
        <v>13</v>
      </c>
    </row>
    <row r="68" spans="1:10" ht="15.75" customHeight="1" thickTop="1" thickBot="1" x14ac:dyDescent="0.3">
      <c r="A68" s="221" t="s">
        <v>19</v>
      </c>
      <c r="B68" s="222"/>
      <c r="C68" s="223"/>
      <c r="D68" s="160">
        <f>D9+D16+D29+D47+D54+D64+D60+D62+D52</f>
        <v>5013079</v>
      </c>
      <c r="E68" s="161">
        <f>E9+E16+E29+E47+E54+E64+E60+E62+E52</f>
        <v>5013079</v>
      </c>
      <c r="F68" s="161">
        <f>F9+F16+F29+F47+F54+F64+F58+F60+F62+F52</f>
        <v>2681592</v>
      </c>
      <c r="G68" s="161"/>
      <c r="H68" s="162">
        <f>H9+H16+H29+H47+H54+H64+H62</f>
        <v>2174565</v>
      </c>
      <c r="I68" s="162">
        <f>I9+I16+I29+I47+I54+I64+I58+I60</f>
        <v>156922</v>
      </c>
      <c r="J68" s="163"/>
    </row>
    <row r="69" spans="1:10" ht="15" customHeight="1" thickTop="1" x14ac:dyDescent="0.25"/>
  </sheetData>
  <mergeCells count="13">
    <mergeCell ref="E6:E7"/>
    <mergeCell ref="F6:I6"/>
    <mergeCell ref="A68:C68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honeticPr fontId="26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MS</cp:lastModifiedBy>
  <cp:lastPrinted>2022-05-16T14:26:42Z</cp:lastPrinted>
  <dcterms:created xsi:type="dcterms:W3CDTF">2017-11-13T14:05:37Z</dcterms:created>
  <dcterms:modified xsi:type="dcterms:W3CDTF">2022-05-16T14:27:37Z</dcterms:modified>
</cp:coreProperties>
</file>