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Arkusz2" sheetId="1" r:id="rId1"/>
  </sheets>
  <definedNames>
    <definedName name="_xlnm.Print_Titles" localSheetId="0">Arkusz2!$7:$10</definedName>
  </definedNames>
  <calcPr calcId="145621"/>
</workbook>
</file>

<file path=xl/calcChain.xml><?xml version="1.0" encoding="utf-8"?>
<calcChain xmlns="http://schemas.openxmlformats.org/spreadsheetml/2006/main">
  <c r="E54" i="1" l="1"/>
  <c r="D54" i="1" s="1"/>
  <c r="E39" i="1"/>
  <c r="D39" i="1" s="1"/>
  <c r="E38" i="1"/>
  <c r="D38" i="1" s="1"/>
  <c r="E86" i="1"/>
  <c r="D86" i="1" s="1"/>
  <c r="H95" i="1"/>
  <c r="H81" i="1"/>
  <c r="H28" i="1"/>
  <c r="H11" i="1"/>
  <c r="E21" i="1"/>
  <c r="D21" i="1" s="1"/>
  <c r="E84" i="1"/>
  <c r="D84" i="1" s="1"/>
  <c r="E37" i="1"/>
  <c r="D37" i="1" s="1"/>
  <c r="F11" i="1"/>
  <c r="F28" i="1"/>
  <c r="F43" i="1"/>
  <c r="F58" i="1"/>
  <c r="F62" i="1"/>
  <c r="F71" i="1"/>
  <c r="F81" i="1"/>
  <c r="F93" i="1"/>
  <c r="F95" i="1"/>
  <c r="E40" i="1"/>
  <c r="D40" i="1" s="1"/>
  <c r="E83" i="1"/>
  <c r="D83" i="1" s="1"/>
  <c r="E85" i="1"/>
  <c r="D85" i="1" s="1"/>
  <c r="D101" i="1"/>
  <c r="E67" i="1"/>
  <c r="D67" i="1" s="1"/>
  <c r="D79" i="1"/>
  <c r="E79" i="1"/>
  <c r="H79" i="1"/>
  <c r="E52" i="1"/>
  <c r="D52" i="1" s="1"/>
  <c r="E20" i="1"/>
  <c r="D20" i="1" s="1"/>
  <c r="E19" i="1"/>
  <c r="D19" i="1" s="1"/>
  <c r="E18" i="1"/>
  <c r="D18" i="1" s="1"/>
  <c r="E17" i="1"/>
  <c r="D17" i="1" s="1"/>
  <c r="E16" i="1"/>
  <c r="D16" i="1" s="1"/>
  <c r="G58" i="1"/>
  <c r="H58" i="1"/>
  <c r="I58" i="1"/>
  <c r="E61" i="1"/>
  <c r="D61" i="1" s="1"/>
  <c r="E60" i="1"/>
  <c r="D60" i="1" s="1"/>
  <c r="E42" i="1"/>
  <c r="D42" i="1" s="1"/>
  <c r="E36" i="1"/>
  <c r="D36" i="1" s="1"/>
  <c r="G71" i="1"/>
  <c r="H71" i="1"/>
  <c r="I71" i="1"/>
  <c r="I11" i="1"/>
  <c r="G28" i="1"/>
  <c r="I28" i="1"/>
  <c r="G43" i="1"/>
  <c r="H43" i="1"/>
  <c r="I43" i="1"/>
  <c r="G62" i="1"/>
  <c r="H62" i="1"/>
  <c r="I62" i="1"/>
  <c r="F69" i="1"/>
  <c r="G69" i="1"/>
  <c r="H69" i="1"/>
  <c r="I69" i="1"/>
  <c r="G81" i="1"/>
  <c r="I81" i="1"/>
  <c r="G93" i="1"/>
  <c r="H93" i="1"/>
  <c r="I93" i="1"/>
  <c r="G95" i="1"/>
  <c r="I95" i="1"/>
  <c r="E12" i="1"/>
  <c r="D12" i="1" s="1"/>
  <c r="E13" i="1"/>
  <c r="D13" i="1" s="1"/>
  <c r="E15" i="1"/>
  <c r="D15" i="1" s="1"/>
  <c r="E27" i="1"/>
  <c r="D27" i="1" s="1"/>
  <c r="E29" i="1"/>
  <c r="D29" i="1" s="1"/>
  <c r="E30" i="1"/>
  <c r="D30" i="1" s="1"/>
  <c r="E31" i="1"/>
  <c r="D31" i="1" s="1"/>
  <c r="E32" i="1"/>
  <c r="D32" i="1" s="1"/>
  <c r="E33" i="1"/>
  <c r="D33" i="1" s="1"/>
  <c r="E34" i="1"/>
  <c r="D34" i="1" s="1"/>
  <c r="E35" i="1"/>
  <c r="D35" i="1" s="1"/>
  <c r="E44" i="1"/>
  <c r="D44" i="1" s="1"/>
  <c r="E45" i="1"/>
  <c r="D45" i="1" s="1"/>
  <c r="E46" i="1"/>
  <c r="D46" i="1" s="1"/>
  <c r="E47" i="1"/>
  <c r="D47" i="1" s="1"/>
  <c r="E48" i="1"/>
  <c r="D48" i="1" s="1"/>
  <c r="E49" i="1"/>
  <c r="D49" i="1" s="1"/>
  <c r="E50" i="1"/>
  <c r="D50" i="1" s="1"/>
  <c r="E51" i="1"/>
  <c r="D51" i="1" s="1"/>
  <c r="E53" i="1"/>
  <c r="D53" i="1" s="1"/>
  <c r="E56" i="1"/>
  <c r="D56" i="1" s="1"/>
  <c r="E57" i="1"/>
  <c r="D57" i="1"/>
  <c r="E59" i="1"/>
  <c r="D59" i="1" s="1"/>
  <c r="E63" i="1"/>
  <c r="D63" i="1" s="1"/>
  <c r="E64" i="1"/>
  <c r="D64" i="1" s="1"/>
  <c r="E65" i="1"/>
  <c r="D65" i="1" s="1"/>
  <c r="E66" i="1"/>
  <c r="D66" i="1" s="1"/>
  <c r="E68" i="1"/>
  <c r="D68" i="1" s="1"/>
  <c r="E70" i="1"/>
  <c r="D70" i="1" s="1"/>
  <c r="E72" i="1"/>
  <c r="D72" i="1" s="1"/>
  <c r="E74" i="1"/>
  <c r="D74" i="1" s="1"/>
  <c r="E77" i="1"/>
  <c r="D77" i="1" s="1"/>
  <c r="E78" i="1"/>
  <c r="D78" i="1" s="1"/>
  <c r="E94" i="1"/>
  <c r="D94" i="1" s="1"/>
  <c r="J11" i="1"/>
  <c r="J69" i="1"/>
  <c r="E82" i="1"/>
  <c r="D82" i="1" s="1"/>
  <c r="E81" i="1" l="1"/>
  <c r="D81" i="1" s="1"/>
  <c r="E58" i="1"/>
  <c r="D58" i="1" s="1"/>
  <c r="E95" i="1"/>
  <c r="D95" i="1" s="1"/>
  <c r="E69" i="1"/>
  <c r="D69" i="1" s="1"/>
  <c r="E62" i="1"/>
  <c r="D62" i="1" s="1"/>
  <c r="E43" i="1"/>
  <c r="D43" i="1" s="1"/>
  <c r="E71" i="1"/>
  <c r="D71" i="1" s="1"/>
  <c r="E28" i="1"/>
  <c r="D28" i="1" s="1"/>
  <c r="I102" i="1"/>
  <c r="E93" i="1"/>
  <c r="D93" i="1" s="1"/>
  <c r="E11" i="1"/>
  <c r="D11" i="1" s="1"/>
  <c r="H102" i="1"/>
  <c r="F102" i="1"/>
  <c r="G102" i="1"/>
  <c r="D102" i="1" l="1"/>
  <c r="E102" i="1"/>
</calcChain>
</file>

<file path=xl/sharedStrings.xml><?xml version="1.0" encoding="utf-8"?>
<sst xmlns="http://schemas.openxmlformats.org/spreadsheetml/2006/main" count="197" uniqueCount="110">
  <si>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</si>
  <si>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</si>
  <si>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</si>
  <si>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</si>
  <si>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</si>
  <si>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</si>
  <si>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</si>
  <si>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</si>
  <si>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</si>
  <si>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</si>
  <si>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</si>
  <si>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</si>
  <si>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</si>
  <si>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</si>
  <si>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</si>
  <si>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</si>
  <si>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</si>
  <si>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</si>
  <si>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</si>
  <si>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</si>
  <si>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</si>
  <si>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</si>
  <si>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</si>
  <si>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</si>
  <si>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</si>
  <si>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</si>
  <si>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</si>
  <si>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</si>
  <si>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</si>
  <si>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</si>
  <si>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</si>
  <si>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</si>
  <si>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</si>
  <si>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</si>
  <si>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</si>
  <si>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</si>
  <si>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</si>
  <si>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</si>
  <si>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</si>
  <si>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</si>
  <si>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</si>
  <si>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</si>
  <si>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</si>
  <si>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</si>
  <si>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</si>
  <si>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</si>
  <si>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</si>
  <si>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</si>
  <si>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</si>
  <si>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</si>
  <si>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</si>
  <si>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</si>
  <si>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</si>
  <si>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System monitoringu (kamery, rejestrator, osprzęt)</t>
  </si>
  <si>
    <t>Modernizacja strażnicy Runowo</t>
  </si>
  <si>
    <t>Modernizacja świetlicy Kochanówka (dokumentacja)</t>
  </si>
  <si>
    <t>WYDATKI  INWESTYCYJNE  NA  2016 R.</t>
  </si>
  <si>
    <t>rok budżetowy 2016 (6+7+8+9)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</si>
  <si>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</si>
  <si>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</si>
  <si>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</si>
  <si>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</si>
  <si>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</si>
  <si>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</si>
  <si>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</si>
  <si>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</si>
  <si>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</si>
  <si>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</si>
  <si>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</si>
  <si>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</si>
  <si>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</si>
  <si>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</si>
  <si>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</si>
  <si>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</si>
  <si>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</si>
  <si>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</si>
  <si>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</si>
  <si>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</si>
  <si>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</si>
  <si>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</si>
  <si>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</si>
  <si>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</si>
  <si>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</si>
  <si>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</si>
  <si>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Budowa wiaty w m. Workiejmy</t>
  </si>
  <si>
    <t>Ogrodzenie działki Nr 254/2 w m. Kaszuny</t>
  </si>
  <si>
    <t>Oczyszczenie i ogrodzenie stawu na działce nr 254/2 w m. Rogóż</t>
  </si>
  <si>
    <t>Budowa boiska lekkoatletycznego w m. Kraszewo (dokumentacja)</t>
  </si>
  <si>
    <t>Zakup lokalu użytkowego (pokój nr 14 urzędu)</t>
  </si>
  <si>
    <t>Zakup gruntu w miejscowości Runowo Dz. Nr 135</t>
  </si>
  <si>
    <t>Zakup samochodu osobowo-dostawczego.</t>
  </si>
  <si>
    <t>Przebudowa drogi gminnej nr 117016N w m. Pilnik</t>
  </si>
  <si>
    <t xml:space="preserve">Budowa oświetlenia drogi gminnej w m. Markajmy </t>
  </si>
  <si>
    <t>Oznakowanie wsi Suryty</t>
  </si>
  <si>
    <t>Wykonanie siłowni zewnętrznej w miejscowości Blanki</t>
  </si>
  <si>
    <t>Modernizacja oczyszczalni ścieków w Kraszewie</t>
  </si>
  <si>
    <t>Wykonanie oświetlenia solarnego w m. Zaręby</t>
  </si>
  <si>
    <t>Zakup walca samojezdnego</t>
  </si>
  <si>
    <t>Zakup ciągnika rolniczego</t>
  </si>
  <si>
    <t xml:space="preserve">Zakup przyczepy budowlanej </t>
  </si>
  <si>
    <t>Doposażenie terenu wokół wiaty wiejskiej na potrzeby wsi Medyny</t>
  </si>
  <si>
    <t>Budowa oświetlenia drogi przy osiedlu w m. Rogóż</t>
  </si>
  <si>
    <t>Zamiana gruntu pod drogę gminną w m. Kochanówka</t>
  </si>
  <si>
    <t>Modernizacja kotłowni w budynku 19A w m. Rogóż</t>
  </si>
  <si>
    <t>Modernizacja budynkun komunalnego Bugi 13</t>
  </si>
  <si>
    <t>Zagospodarowanie działki Nr 136/3 w m. Runowo (dokumentacja)</t>
  </si>
  <si>
    <t xml:space="preserve">Rady Gminy Lidzbark Warmiński </t>
  </si>
  <si>
    <t>Opracowanie dokumentacji projektowo-kosztorysowej na budowę scen plenerowych w miejscowości Kraszewo i Miłogórze.</t>
  </si>
  <si>
    <t>do Uchwały Nr XVII/139/2016</t>
  </si>
  <si>
    <t>z dnia 14 września 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</si>
</sst>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color indexed="8"/>
      <name val="Times New Roman CE"/>
      <charset val="238"/>
    </font>
    <font>
      <sz val="11"/>
      <color indexed="8"/>
      <name val="Times New Roman CE"/>
      <charset val="238"/>
    </font>
    <font>
      <sz val="11"/>
      <color rgb="FFFF0000"/>
      <name val="Times New Roman CE"/>
      <charset val="238"/>
    </font>
    <font>
      <sz val="11"/>
      <name val="Times New Roman CE"/>
      <charset val="238"/>
    </font>
    <font>
      <b/>
      <u/>
      <sz val="11"/>
      <name val="Times New Roman CE"/>
      <charset val="238"/>
    </font>
    <font>
      <b/>
      <sz val="11"/>
      <name val="Times New Roman CE"/>
      <charset val="238"/>
    </font>
    <font>
      <u val="singleAccounting"/>
      <sz val="11"/>
      <color indexed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/>
    </xf>
    <xf numFmtId="43" fontId="2" fillId="0" borderId="8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43" fontId="2" fillId="0" borderId="23" xfId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 wrapText="1"/>
    </xf>
    <xf numFmtId="43" fontId="2" fillId="0" borderId="23" xfId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/>
    </xf>
    <xf numFmtId="43" fontId="2" fillId="0" borderId="8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wrapText="1"/>
    </xf>
    <xf numFmtId="43" fontId="3" fillId="0" borderId="4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3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3" fontId="3" fillId="0" borderId="16" xfId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43" fontId="2" fillId="0" borderId="20" xfId="1" applyFont="1" applyBorder="1" applyAlignment="1">
      <alignment horizontal="center" vertical="center"/>
    </xf>
    <xf numFmtId="43" fontId="2" fillId="0" borderId="20" xfId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3" fontId="3" fillId="0" borderId="4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3" fontId="2" fillId="0" borderId="3" xfId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3" fontId="6" fillId="3" borderId="16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43" fontId="7" fillId="0" borderId="55" xfId="1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43" fontId="7" fillId="0" borderId="56" xfId="1" applyFont="1" applyFill="1" applyBorder="1" applyAlignment="1">
      <alignment horizontal="center" vertical="center" wrapText="1"/>
    </xf>
    <xf numFmtId="43" fontId="7" fillId="0" borderId="63" xfId="1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43" fontId="7" fillId="0" borderId="57" xfId="1" applyFont="1" applyFill="1" applyBorder="1" applyAlignment="1">
      <alignment horizontal="center" vertical="center" wrapText="1"/>
    </xf>
    <xf numFmtId="43" fontId="7" fillId="0" borderId="54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43" fontId="3" fillId="2" borderId="4" xfId="1" applyFont="1" applyFill="1" applyBorder="1" applyAlignment="1" applyProtection="1">
      <alignment horizontal="right" vertical="center"/>
    </xf>
    <xf numFmtId="165" fontId="3" fillId="0" borderId="4" xfId="1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justify" vertical="center" wrapText="1"/>
    </xf>
    <xf numFmtId="43" fontId="3" fillId="2" borderId="3" xfId="1" applyFont="1" applyFill="1" applyBorder="1" applyAlignment="1" applyProtection="1">
      <alignment horizontal="right" vertical="center"/>
    </xf>
    <xf numFmtId="165" fontId="3" fillId="0" borderId="3" xfId="1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3" fontId="5" fillId="2" borderId="3" xfId="1" applyFont="1" applyFill="1" applyBorder="1" applyAlignment="1" applyProtection="1">
      <alignment horizontal="right" vertical="center"/>
    </xf>
    <xf numFmtId="43" fontId="3" fillId="0" borderId="3" xfId="1" applyFont="1" applyBorder="1" applyAlignment="1">
      <alignment horizontal="right"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justify" vertical="center" wrapText="1"/>
    </xf>
    <xf numFmtId="43" fontId="3" fillId="2" borderId="18" xfId="1" applyFont="1" applyFill="1" applyBorder="1" applyAlignment="1" applyProtection="1">
      <alignment horizontal="center"/>
    </xf>
    <xf numFmtId="43" fontId="3" fillId="2" borderId="18" xfId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justify" vertical="center" wrapText="1"/>
    </xf>
    <xf numFmtId="43" fontId="5" fillId="2" borderId="19" xfId="1" applyFont="1" applyFill="1" applyBorder="1" applyAlignment="1" applyProtection="1">
      <alignment horizont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5" fillId="2" borderId="3" xfId="1" applyFont="1" applyFill="1" applyBorder="1" applyAlignment="1" applyProtection="1">
      <alignment horizontal="center"/>
    </xf>
    <xf numFmtId="49" fontId="5" fillId="0" borderId="0" xfId="0" applyNumberFormat="1" applyFont="1" applyAlignment="1">
      <alignment horizontal="center"/>
    </xf>
    <xf numFmtId="49" fontId="3" fillId="0" borderId="29" xfId="1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3" fontId="5" fillId="2" borderId="6" xfId="1" applyFont="1" applyFill="1" applyBorder="1" applyAlignment="1" applyProtection="1">
      <alignment horizontal="center"/>
    </xf>
    <xf numFmtId="165" fontId="3" fillId="0" borderId="6" xfId="1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center" vertical="center"/>
    </xf>
    <xf numFmtId="49" fontId="3" fillId="0" borderId="26" xfId="1" applyNumberFormat="1" applyFont="1" applyBorder="1" applyAlignment="1">
      <alignment horizontal="center" vertical="center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4" fontId="3" fillId="0" borderId="25" xfId="0" applyNumberFormat="1" applyFont="1" applyBorder="1" applyAlignment="1">
      <alignment horizontal="center" vertical="center"/>
    </xf>
    <xf numFmtId="43" fontId="3" fillId="0" borderId="4" xfId="1" applyFont="1" applyBorder="1" applyAlignment="1">
      <alignment vertical="center"/>
    </xf>
    <xf numFmtId="43" fontId="4" fillId="0" borderId="3" xfId="1" applyFont="1" applyBorder="1" applyAlignment="1">
      <alignment horizontal="center" vertical="center"/>
    </xf>
    <xf numFmtId="43" fontId="4" fillId="2" borderId="3" xfId="1" applyFont="1" applyFill="1" applyBorder="1" applyAlignment="1" applyProtection="1">
      <alignment horizontal="right" vertical="center"/>
    </xf>
    <xf numFmtId="4" fontId="4" fillId="0" borderId="11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43" fontId="5" fillId="0" borderId="6" xfId="1" applyFont="1" applyBorder="1" applyAlignment="1">
      <alignment horizontal="center" vertical="center"/>
    </xf>
    <xf numFmtId="43" fontId="5" fillId="2" borderId="6" xfId="1" applyFont="1" applyFill="1" applyBorder="1" applyAlignment="1" applyProtection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3" fontId="8" fillId="4" borderId="3" xfId="1" applyFont="1" applyFill="1" applyBorder="1" applyAlignment="1" applyProtection="1">
      <alignment horizontal="right" vertical="center"/>
    </xf>
    <xf numFmtId="43" fontId="3" fillId="2" borderId="6" xfId="1" applyFont="1" applyFill="1" applyBorder="1" applyAlignment="1" applyProtection="1">
      <alignment horizontal="center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43" fontId="3" fillId="2" borderId="4" xfId="1" applyFont="1" applyFill="1" applyBorder="1" applyAlignment="1" applyProtection="1">
      <alignment horizontal="center"/>
    </xf>
    <xf numFmtId="43" fontId="3" fillId="2" borderId="3" xfId="1" applyFont="1" applyFill="1" applyBorder="1" applyAlignment="1" applyProtection="1">
      <alignment horizontal="center"/>
    </xf>
    <xf numFmtId="0" fontId="3" fillId="4" borderId="0" xfId="0" applyFont="1" applyFill="1" applyAlignment="1">
      <alignment vertical="center"/>
    </xf>
    <xf numFmtId="43" fontId="3" fillId="2" borderId="6" xfId="1" applyFont="1" applyFill="1" applyBorder="1" applyAlignment="1" applyProtection="1">
      <alignment horizontal="right" vertical="center"/>
    </xf>
    <xf numFmtId="43" fontId="3" fillId="0" borderId="6" xfId="1" applyFont="1" applyBorder="1" applyAlignment="1">
      <alignment horizontal="center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43" fontId="3" fillId="0" borderId="7" xfId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43" fontId="3" fillId="0" borderId="4" xfId="1" applyFont="1" applyBorder="1" applyAlignment="1">
      <alignment horizontal="right"/>
    </xf>
    <xf numFmtId="0" fontId="3" fillId="2" borderId="3" xfId="0" applyFont="1" applyFill="1" applyBorder="1" applyAlignment="1">
      <alignment wrapText="1"/>
    </xf>
    <xf numFmtId="43" fontId="3" fillId="0" borderId="3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5" fillId="2" borderId="16" xfId="0" applyNumberFormat="1" applyFont="1" applyFill="1" applyBorder="1" applyAlignment="1" applyProtection="1">
      <alignment horizontal="left" vertical="center" wrapText="1"/>
    </xf>
    <xf numFmtId="4" fontId="3" fillId="0" borderId="17" xfId="0" applyNumberFormat="1" applyFont="1" applyBorder="1" applyAlignment="1">
      <alignment horizontal="center" vertical="center"/>
    </xf>
    <xf numFmtId="43" fontId="3" fillId="2" borderId="7" xfId="1" applyFont="1" applyFill="1" applyBorder="1" applyAlignment="1" applyProtection="1">
      <alignment horizontal="center" vertical="center"/>
    </xf>
    <xf numFmtId="164" fontId="3" fillId="0" borderId="7" xfId="1" applyNumberFormat="1" applyFont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</xf>
    <xf numFmtId="164" fontId="3" fillId="0" borderId="3" xfId="1" applyNumberFormat="1" applyFont="1" applyBorder="1" applyAlignment="1">
      <alignment horizontal="center" vertical="center" wrapText="1"/>
    </xf>
    <xf numFmtId="4" fontId="6" fillId="3" borderId="17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justify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abSelected="1" zoomScale="90" zoomScaleNormal="90" workbookViewId="0">
      <pane ySplit="10" topLeftCell="A11" activePane="bottomLeft" state="frozen"/>
      <selection pane="bottomLeft" activeCell="L4" sqref="L4"/>
    </sheetView>
  </sheetViews>
  <sheetFormatPr defaultRowHeight="15" x14ac:dyDescent="0.25"/>
  <cols>
    <col min="1" max="1" width="6.28515625" style="41" customWidth="1"/>
    <col min="2" max="2" width="8.28515625" style="41" customWidth="1"/>
    <col min="3" max="3" width="51.5703125" style="80" customWidth="1"/>
    <col min="4" max="4" width="16.85546875" style="81" customWidth="1"/>
    <col min="5" max="5" width="17" style="81" customWidth="1"/>
    <col min="6" max="6" width="15.85546875" style="82" customWidth="1"/>
    <col min="7" max="7" width="9.140625" style="83" customWidth="1"/>
    <col min="8" max="8" width="15.28515625" style="81" customWidth="1"/>
    <col min="9" max="9" width="14.140625" style="83" customWidth="1"/>
    <col min="10" max="10" width="15" style="41" customWidth="1"/>
    <col min="11" max="11" width="9.140625" style="41"/>
    <col min="12" max="12" width="12.7109375" style="41" bestFit="1" customWidth="1"/>
    <col min="13" max="16384" width="9.140625" style="41"/>
  </cols>
  <sheetData>
    <row r="1" spans="1:13" x14ac:dyDescent="0.2">
      <c r="C1" s="41"/>
      <c r="D1" s="41"/>
      <c r="E1" s="41"/>
      <c r="F1" s="41"/>
      <c r="G1" s="41"/>
      <c r="H1" s="79" t="s">
        <v>75</v>
      </c>
      <c r="I1" s="79"/>
      <c r="J1" s="79"/>
    </row>
    <row r="2" spans="1:13" x14ac:dyDescent="0.25">
      <c r="H2" s="79" t="s">
        <v>108</v>
      </c>
      <c r="I2" s="79"/>
      <c r="J2" s="79"/>
    </row>
    <row r="3" spans="1:13" x14ac:dyDescent="0.25">
      <c r="H3" s="79" t="s">
        <v>106</v>
      </c>
      <c r="I3" s="79"/>
      <c r="J3" s="79"/>
    </row>
    <row r="4" spans="1:13" x14ac:dyDescent="0.25">
      <c r="H4" s="79" t="s">
        <v>109</v>
      </c>
      <c r="I4" s="79"/>
      <c r="J4" s="79"/>
    </row>
    <row r="5" spans="1:13" ht="14.25" customHeight="1" x14ac:dyDescent="0.2">
      <c r="A5" s="84" t="s">
        <v>56</v>
      </c>
      <c r="B5" s="84"/>
      <c r="C5" s="84"/>
      <c r="D5" s="84"/>
      <c r="E5" s="84"/>
      <c r="F5" s="84"/>
      <c r="G5" s="84"/>
      <c r="H5" s="84"/>
      <c r="I5" s="84"/>
      <c r="J5" s="84"/>
    </row>
    <row r="6" spans="1:13" ht="9" customHeight="1" thickBo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3" ht="16.5" thickTop="1" thickBot="1" x14ac:dyDescent="0.25">
      <c r="A7" s="85" t="s">
        <v>0</v>
      </c>
      <c r="B7" s="86" t="s">
        <v>1</v>
      </c>
      <c r="C7" s="87" t="s">
        <v>2</v>
      </c>
      <c r="D7" s="88" t="s">
        <v>3</v>
      </c>
      <c r="E7" s="89" t="s">
        <v>4</v>
      </c>
      <c r="F7" s="90"/>
      <c r="G7" s="90"/>
      <c r="H7" s="90"/>
      <c r="I7" s="90"/>
      <c r="J7" s="91" t="s">
        <v>20</v>
      </c>
    </row>
    <row r="8" spans="1:13" ht="15.75" thickBot="1" x14ac:dyDescent="0.25">
      <c r="A8" s="92"/>
      <c r="B8" s="93"/>
      <c r="C8" s="94"/>
      <c r="D8" s="95"/>
      <c r="E8" s="96" t="s">
        <v>57</v>
      </c>
      <c r="F8" s="97" t="s">
        <v>5</v>
      </c>
      <c r="G8" s="98"/>
      <c r="H8" s="99"/>
      <c r="I8" s="99"/>
      <c r="J8" s="100"/>
    </row>
    <row r="9" spans="1:13" ht="81" customHeight="1" thickBot="1" x14ac:dyDescent="0.25">
      <c r="A9" s="101"/>
      <c r="B9" s="102"/>
      <c r="C9" s="103"/>
      <c r="D9" s="104"/>
      <c r="E9" s="105"/>
      <c r="F9" s="106" t="s">
        <v>6</v>
      </c>
      <c r="G9" s="107" t="s">
        <v>7</v>
      </c>
      <c r="H9" s="108" t="s">
        <v>8</v>
      </c>
      <c r="I9" s="107" t="s">
        <v>9</v>
      </c>
      <c r="J9" s="109"/>
    </row>
    <row r="10" spans="1:13" ht="16.5" thickTop="1" thickBot="1" x14ac:dyDescent="0.25">
      <c r="A10" s="110">
        <v>1</v>
      </c>
      <c r="B10" s="111">
        <v>2</v>
      </c>
      <c r="C10" s="112">
        <v>3</v>
      </c>
      <c r="D10" s="113">
        <v>4</v>
      </c>
      <c r="E10" s="113">
        <v>5</v>
      </c>
      <c r="F10" s="114">
        <v>6</v>
      </c>
      <c r="G10" s="113">
        <v>7</v>
      </c>
      <c r="H10" s="113">
        <v>8</v>
      </c>
      <c r="I10" s="113">
        <v>9</v>
      </c>
      <c r="J10" s="115">
        <v>10</v>
      </c>
    </row>
    <row r="11" spans="1:13" s="7" customFormat="1" ht="18.75" customHeight="1" thickBot="1" x14ac:dyDescent="0.25">
      <c r="A11" s="1" t="s">
        <v>10</v>
      </c>
      <c r="B11" s="2"/>
      <c r="C11" s="3" t="s">
        <v>11</v>
      </c>
      <c r="D11" s="4">
        <f>E11</f>
        <v>252060</v>
      </c>
      <c r="E11" s="4">
        <f>F11+G11+H11+I11</f>
        <v>252060</v>
      </c>
      <c r="F11" s="4">
        <f>SUM(F12:F27)</f>
        <v>237660</v>
      </c>
      <c r="G11" s="4">
        <v>0</v>
      </c>
      <c r="H11" s="4">
        <f>SUM(H12:H27)</f>
        <v>14400</v>
      </c>
      <c r="I11" s="5">
        <f>SUM(I12:I27)</f>
        <v>0</v>
      </c>
      <c r="J11" s="6">
        <f>SUM(J12:J27)</f>
        <v>0</v>
      </c>
    </row>
    <row r="12" spans="1:13" s="121" customFormat="1" ht="24.75" customHeight="1" x14ac:dyDescent="0.2">
      <c r="A12" s="116"/>
      <c r="B12" s="35" t="s">
        <v>26</v>
      </c>
      <c r="C12" s="117" t="s">
        <v>35</v>
      </c>
      <c r="D12" s="67">
        <f t="shared" ref="D12:D101" si="0">E12</f>
        <v>15000</v>
      </c>
      <c r="E12" s="67">
        <f t="shared" ref="E12:E94" si="1">F12+G12+H12+I12</f>
        <v>15000</v>
      </c>
      <c r="F12" s="118">
        <v>15000</v>
      </c>
      <c r="G12" s="67"/>
      <c r="H12" s="67"/>
      <c r="I12" s="119"/>
      <c r="J12" s="120" t="s">
        <v>17</v>
      </c>
      <c r="M12" s="122"/>
    </row>
    <row r="13" spans="1:13" s="121" customFormat="1" ht="17.25" customHeight="1" x14ac:dyDescent="0.2">
      <c r="A13" s="14"/>
      <c r="B13" s="15" t="s">
        <v>26</v>
      </c>
      <c r="C13" s="123" t="s">
        <v>36</v>
      </c>
      <c r="D13" s="50">
        <f t="shared" si="0"/>
        <v>25000</v>
      </c>
      <c r="E13" s="50">
        <f t="shared" si="1"/>
        <v>25000</v>
      </c>
      <c r="F13" s="124">
        <v>25000</v>
      </c>
      <c r="G13" s="50"/>
      <c r="H13" s="50"/>
      <c r="I13" s="125"/>
      <c r="J13" s="126" t="s">
        <v>17</v>
      </c>
      <c r="M13" s="122"/>
    </row>
    <row r="14" spans="1:13" s="121" customFormat="1" ht="17.25" customHeight="1" x14ac:dyDescent="0.2">
      <c r="A14" s="14"/>
      <c r="B14" s="127" t="s">
        <v>64</v>
      </c>
      <c r="C14" s="123" t="s">
        <v>95</v>
      </c>
      <c r="D14" s="50">
        <v>20000</v>
      </c>
      <c r="E14" s="50">
        <v>20000</v>
      </c>
      <c r="F14" s="124">
        <v>20000</v>
      </c>
      <c r="G14" s="50"/>
      <c r="H14" s="50"/>
      <c r="I14" s="125"/>
      <c r="J14" s="126" t="s">
        <v>17</v>
      </c>
      <c r="M14" s="122"/>
    </row>
    <row r="15" spans="1:13" s="121" customFormat="1" ht="15.75" customHeight="1" x14ac:dyDescent="0.2">
      <c r="A15" s="14"/>
      <c r="B15" s="15" t="s">
        <v>26</v>
      </c>
      <c r="C15" s="123" t="s">
        <v>48</v>
      </c>
      <c r="D15" s="50">
        <f t="shared" si="0"/>
        <v>20000</v>
      </c>
      <c r="E15" s="50">
        <f t="shared" si="1"/>
        <v>20000</v>
      </c>
      <c r="F15" s="128">
        <v>20000</v>
      </c>
      <c r="G15" s="50"/>
      <c r="H15" s="50"/>
      <c r="I15" s="129"/>
      <c r="J15" s="126" t="s">
        <v>17</v>
      </c>
      <c r="M15" s="122"/>
    </row>
    <row r="16" spans="1:13" s="121" customFormat="1" x14ac:dyDescent="0.25">
      <c r="A16" s="14"/>
      <c r="B16" s="130" t="s">
        <v>64</v>
      </c>
      <c r="C16" s="131" t="s">
        <v>65</v>
      </c>
      <c r="D16" s="67">
        <f t="shared" si="0"/>
        <v>5000</v>
      </c>
      <c r="E16" s="67">
        <f t="shared" si="1"/>
        <v>5000</v>
      </c>
      <c r="F16" s="132">
        <v>5000</v>
      </c>
      <c r="G16" s="50"/>
      <c r="H16" s="50"/>
      <c r="I16" s="125"/>
      <c r="J16" s="126" t="s">
        <v>17</v>
      </c>
    </row>
    <row r="17" spans="1:10" s="121" customFormat="1" x14ac:dyDescent="0.25">
      <c r="A17" s="14"/>
      <c r="B17" s="130" t="s">
        <v>64</v>
      </c>
      <c r="C17" s="131" t="s">
        <v>66</v>
      </c>
      <c r="D17" s="67">
        <f t="shared" si="0"/>
        <v>8000</v>
      </c>
      <c r="E17" s="67">
        <f t="shared" si="1"/>
        <v>8000</v>
      </c>
      <c r="F17" s="132">
        <v>8000</v>
      </c>
      <c r="G17" s="50"/>
      <c r="H17" s="50"/>
      <c r="I17" s="125"/>
      <c r="J17" s="126" t="s">
        <v>17</v>
      </c>
    </row>
    <row r="18" spans="1:10" s="121" customFormat="1" ht="30" x14ac:dyDescent="0.2">
      <c r="A18" s="14"/>
      <c r="B18" s="35" t="s">
        <v>26</v>
      </c>
      <c r="C18" s="131" t="s">
        <v>67</v>
      </c>
      <c r="D18" s="67">
        <f t="shared" si="0"/>
        <v>12000</v>
      </c>
      <c r="E18" s="67">
        <f t="shared" si="1"/>
        <v>12000</v>
      </c>
      <c r="F18" s="133">
        <v>12000</v>
      </c>
      <c r="G18" s="50"/>
      <c r="H18" s="50"/>
      <c r="I18" s="125"/>
      <c r="J18" s="126" t="s">
        <v>17</v>
      </c>
    </row>
    <row r="19" spans="1:10" s="121" customFormat="1" ht="15" customHeight="1" x14ac:dyDescent="0.25">
      <c r="A19" s="14"/>
      <c r="B19" s="35" t="s">
        <v>26</v>
      </c>
      <c r="C19" s="134" t="s">
        <v>68</v>
      </c>
      <c r="D19" s="67">
        <f t="shared" si="0"/>
        <v>30000</v>
      </c>
      <c r="E19" s="67">
        <f t="shared" si="1"/>
        <v>30000</v>
      </c>
      <c r="F19" s="135">
        <v>30000</v>
      </c>
      <c r="G19" s="50"/>
      <c r="H19" s="50"/>
      <c r="I19" s="125"/>
      <c r="J19" s="126" t="s">
        <v>17</v>
      </c>
    </row>
    <row r="20" spans="1:10" s="121" customFormat="1" ht="15" customHeight="1" x14ac:dyDescent="0.25">
      <c r="A20" s="14"/>
      <c r="B20" s="35" t="s">
        <v>26</v>
      </c>
      <c r="C20" s="136" t="s">
        <v>69</v>
      </c>
      <c r="D20" s="50">
        <f>E20</f>
        <v>15000</v>
      </c>
      <c r="E20" s="50">
        <f>F20+G20+H20+I20</f>
        <v>15000</v>
      </c>
      <c r="F20" s="137">
        <v>15000</v>
      </c>
      <c r="G20" s="50"/>
      <c r="H20" s="50"/>
      <c r="I20" s="125"/>
      <c r="J20" s="126" t="s">
        <v>17</v>
      </c>
    </row>
    <row r="21" spans="1:10" s="121" customFormat="1" ht="15" customHeight="1" x14ac:dyDescent="0.25">
      <c r="A21" s="14"/>
      <c r="B21" s="138" t="s">
        <v>77</v>
      </c>
      <c r="C21" s="136" t="s">
        <v>94</v>
      </c>
      <c r="D21" s="50">
        <f>E21</f>
        <v>21000</v>
      </c>
      <c r="E21" s="50">
        <f>F21+G21+H21+I21</f>
        <v>21000</v>
      </c>
      <c r="F21" s="137">
        <v>7600</v>
      </c>
      <c r="G21" s="50"/>
      <c r="H21" s="50">
        <v>13400</v>
      </c>
      <c r="I21" s="125"/>
      <c r="J21" s="126" t="s">
        <v>17</v>
      </c>
    </row>
    <row r="22" spans="1:10" s="121" customFormat="1" ht="15" customHeight="1" x14ac:dyDescent="0.25">
      <c r="A22" s="14"/>
      <c r="B22" s="139" t="s">
        <v>77</v>
      </c>
      <c r="C22" s="140" t="s">
        <v>78</v>
      </c>
      <c r="D22" s="50">
        <v>3600</v>
      </c>
      <c r="E22" s="50">
        <v>3600</v>
      </c>
      <c r="F22" s="137">
        <v>3600</v>
      </c>
      <c r="G22" s="50"/>
      <c r="H22" s="50"/>
      <c r="I22" s="125"/>
      <c r="J22" s="126" t="s">
        <v>17</v>
      </c>
    </row>
    <row r="23" spans="1:10" s="121" customFormat="1" ht="15" customHeight="1" x14ac:dyDescent="0.25">
      <c r="A23" s="14"/>
      <c r="B23" s="139" t="s">
        <v>77</v>
      </c>
      <c r="C23" s="140" t="s">
        <v>80</v>
      </c>
      <c r="D23" s="51">
        <v>45000</v>
      </c>
      <c r="E23" s="51">
        <v>45000</v>
      </c>
      <c r="F23" s="141">
        <v>45000</v>
      </c>
      <c r="G23" s="51"/>
      <c r="H23" s="51"/>
      <c r="I23" s="142"/>
      <c r="J23" s="143" t="s">
        <v>17</v>
      </c>
    </row>
    <row r="24" spans="1:10" s="121" customFormat="1" ht="15" customHeight="1" x14ac:dyDescent="0.25">
      <c r="A24" s="14"/>
      <c r="B24" s="144" t="s">
        <v>77</v>
      </c>
      <c r="C24" s="145" t="s">
        <v>86</v>
      </c>
      <c r="D24" s="51">
        <v>7960</v>
      </c>
      <c r="E24" s="51">
        <v>7960</v>
      </c>
      <c r="F24" s="141">
        <v>6960</v>
      </c>
      <c r="G24" s="51"/>
      <c r="H24" s="51">
        <v>1000</v>
      </c>
      <c r="I24" s="142"/>
      <c r="J24" s="143" t="s">
        <v>17</v>
      </c>
    </row>
    <row r="25" spans="1:10" s="121" customFormat="1" ht="15" customHeight="1" x14ac:dyDescent="0.25">
      <c r="A25" s="32"/>
      <c r="B25" s="144" t="s">
        <v>77</v>
      </c>
      <c r="C25" s="145" t="s">
        <v>89</v>
      </c>
      <c r="D25" s="51">
        <v>13000</v>
      </c>
      <c r="E25" s="51">
        <v>13000</v>
      </c>
      <c r="F25" s="141">
        <v>13000</v>
      </c>
      <c r="G25" s="51"/>
      <c r="H25" s="51"/>
      <c r="I25" s="142"/>
      <c r="J25" s="143" t="s">
        <v>17</v>
      </c>
    </row>
    <row r="26" spans="1:10" s="121" customFormat="1" ht="15" customHeight="1" x14ac:dyDescent="0.25">
      <c r="A26" s="32"/>
      <c r="B26" s="144" t="s">
        <v>77</v>
      </c>
      <c r="C26" s="145" t="s">
        <v>102</v>
      </c>
      <c r="D26" s="51">
        <v>1500</v>
      </c>
      <c r="E26" s="51">
        <v>1500</v>
      </c>
      <c r="F26" s="141">
        <v>1500</v>
      </c>
      <c r="G26" s="51"/>
      <c r="H26" s="51"/>
      <c r="I26" s="142"/>
      <c r="J26" s="143" t="s">
        <v>17</v>
      </c>
    </row>
    <row r="27" spans="1:10" s="121" customFormat="1" ht="15.75" customHeight="1" thickBot="1" x14ac:dyDescent="0.25">
      <c r="A27" s="52"/>
      <c r="B27" s="38" t="s">
        <v>37</v>
      </c>
      <c r="C27" s="146" t="s">
        <v>79</v>
      </c>
      <c r="D27" s="51">
        <f t="shared" si="0"/>
        <v>10000</v>
      </c>
      <c r="E27" s="51">
        <f t="shared" si="1"/>
        <v>10000</v>
      </c>
      <c r="F27" s="51">
        <v>10000</v>
      </c>
      <c r="G27" s="51"/>
      <c r="H27" s="51"/>
      <c r="I27" s="142"/>
      <c r="J27" s="147" t="s">
        <v>17</v>
      </c>
    </row>
    <row r="28" spans="1:10" s="121" customFormat="1" ht="19.5" customHeight="1" thickTop="1" thickBot="1" x14ac:dyDescent="0.25">
      <c r="A28" s="8">
        <v>600</v>
      </c>
      <c r="B28" s="2"/>
      <c r="C28" s="3" t="s">
        <v>12</v>
      </c>
      <c r="D28" s="4">
        <f t="shared" si="0"/>
        <v>1004770</v>
      </c>
      <c r="E28" s="4">
        <f t="shared" si="1"/>
        <v>1004770</v>
      </c>
      <c r="F28" s="4">
        <f>SUM(F29:F42)</f>
        <v>924770</v>
      </c>
      <c r="G28" s="9">
        <f>SUM(G29:G42)</f>
        <v>0</v>
      </c>
      <c r="H28" s="4">
        <f>SUM(H29:H42)</f>
        <v>80000</v>
      </c>
      <c r="I28" s="10">
        <f>SUM(I29:I42)</f>
        <v>0</v>
      </c>
      <c r="J28" s="11"/>
    </row>
    <row r="29" spans="1:10" s="121" customFormat="1" ht="30" x14ac:dyDescent="0.2">
      <c r="A29" s="12"/>
      <c r="B29" s="13">
        <v>60016</v>
      </c>
      <c r="C29" s="136" t="s">
        <v>38</v>
      </c>
      <c r="D29" s="67">
        <f t="shared" si="0"/>
        <v>190000</v>
      </c>
      <c r="E29" s="67">
        <f t="shared" si="1"/>
        <v>190000</v>
      </c>
      <c r="F29" s="118">
        <v>110000</v>
      </c>
      <c r="G29" s="67"/>
      <c r="H29" s="148">
        <v>80000</v>
      </c>
      <c r="I29" s="119"/>
      <c r="J29" s="120" t="s">
        <v>17</v>
      </c>
    </row>
    <row r="30" spans="1:10" s="121" customFormat="1" ht="30" x14ac:dyDescent="0.2">
      <c r="A30" s="14"/>
      <c r="B30" s="15">
        <v>60016</v>
      </c>
      <c r="C30" s="140" t="s">
        <v>71</v>
      </c>
      <c r="D30" s="50">
        <f t="shared" si="0"/>
        <v>70000</v>
      </c>
      <c r="E30" s="50">
        <f t="shared" si="1"/>
        <v>70000</v>
      </c>
      <c r="F30" s="124">
        <v>70000</v>
      </c>
      <c r="G30" s="16"/>
      <c r="H30" s="17"/>
      <c r="I30" s="18"/>
      <c r="J30" s="126" t="s">
        <v>17</v>
      </c>
    </row>
    <row r="31" spans="1:10" s="121" customFormat="1" ht="30" x14ac:dyDescent="0.2">
      <c r="A31" s="14"/>
      <c r="B31" s="15">
        <v>60016</v>
      </c>
      <c r="C31" s="140" t="s">
        <v>60</v>
      </c>
      <c r="D31" s="50">
        <f t="shared" si="0"/>
        <v>80000</v>
      </c>
      <c r="E31" s="50">
        <f t="shared" si="1"/>
        <v>80000</v>
      </c>
      <c r="F31" s="124">
        <v>80000</v>
      </c>
      <c r="G31" s="16"/>
      <c r="H31" s="17"/>
      <c r="I31" s="17"/>
      <c r="J31" s="126" t="s">
        <v>17</v>
      </c>
    </row>
    <row r="32" spans="1:10" s="121" customFormat="1" ht="30" x14ac:dyDescent="0.2">
      <c r="A32" s="14"/>
      <c r="B32" s="15">
        <v>60016</v>
      </c>
      <c r="C32" s="140" t="s">
        <v>39</v>
      </c>
      <c r="D32" s="50">
        <f t="shared" si="0"/>
        <v>100000</v>
      </c>
      <c r="E32" s="50">
        <f t="shared" si="1"/>
        <v>100000</v>
      </c>
      <c r="F32" s="128">
        <v>100000</v>
      </c>
      <c r="G32" s="16"/>
      <c r="H32" s="17"/>
      <c r="I32" s="17"/>
      <c r="J32" s="126" t="s">
        <v>17</v>
      </c>
    </row>
    <row r="33" spans="1:10" s="121" customFormat="1" ht="30" x14ac:dyDescent="0.2">
      <c r="A33" s="14"/>
      <c r="B33" s="15">
        <v>60016</v>
      </c>
      <c r="C33" s="140" t="s">
        <v>40</v>
      </c>
      <c r="D33" s="50">
        <f t="shared" si="0"/>
        <v>116300</v>
      </c>
      <c r="E33" s="50">
        <f t="shared" si="1"/>
        <v>116300</v>
      </c>
      <c r="F33" s="124">
        <v>116300</v>
      </c>
      <c r="G33" s="16"/>
      <c r="H33" s="17"/>
      <c r="I33" s="17"/>
      <c r="J33" s="126" t="s">
        <v>17</v>
      </c>
    </row>
    <row r="34" spans="1:10" s="121" customFormat="1" ht="15.75" customHeight="1" x14ac:dyDescent="0.2">
      <c r="A34" s="14"/>
      <c r="B34" s="15">
        <v>60016</v>
      </c>
      <c r="C34" s="140" t="s">
        <v>61</v>
      </c>
      <c r="D34" s="50">
        <f t="shared" si="0"/>
        <v>40000</v>
      </c>
      <c r="E34" s="50">
        <f t="shared" si="1"/>
        <v>40000</v>
      </c>
      <c r="F34" s="128">
        <v>40000</v>
      </c>
      <c r="G34" s="16"/>
      <c r="H34" s="17"/>
      <c r="I34" s="17"/>
      <c r="J34" s="126" t="s">
        <v>17</v>
      </c>
    </row>
    <row r="35" spans="1:10" s="121" customFormat="1" ht="15.75" customHeight="1" x14ac:dyDescent="0.2">
      <c r="A35" s="14"/>
      <c r="B35" s="15">
        <v>60016</v>
      </c>
      <c r="C35" s="140" t="s">
        <v>62</v>
      </c>
      <c r="D35" s="50">
        <f t="shared" si="0"/>
        <v>10000</v>
      </c>
      <c r="E35" s="50">
        <f t="shared" si="1"/>
        <v>10000</v>
      </c>
      <c r="F35" s="124">
        <v>10000</v>
      </c>
      <c r="G35" s="16"/>
      <c r="H35" s="17"/>
      <c r="I35" s="17"/>
      <c r="J35" s="126" t="s">
        <v>17</v>
      </c>
    </row>
    <row r="36" spans="1:10" s="121" customFormat="1" ht="15.75" customHeight="1" x14ac:dyDescent="0.2">
      <c r="A36" s="14"/>
      <c r="B36" s="15">
        <v>60016</v>
      </c>
      <c r="C36" s="140" t="s">
        <v>41</v>
      </c>
      <c r="D36" s="50">
        <f t="shared" ref="D36:D42" si="2">E36</f>
        <v>10000</v>
      </c>
      <c r="E36" s="50">
        <f t="shared" ref="E36:E42" si="3">F36+G36+H36+I36</f>
        <v>10000</v>
      </c>
      <c r="F36" s="124">
        <v>10000</v>
      </c>
      <c r="G36" s="16"/>
      <c r="H36" s="17"/>
      <c r="I36" s="17"/>
      <c r="J36" s="143" t="s">
        <v>17</v>
      </c>
    </row>
    <row r="37" spans="1:10" s="121" customFormat="1" ht="15.75" customHeight="1" x14ac:dyDescent="0.2">
      <c r="A37" s="14"/>
      <c r="B37" s="15">
        <v>60016</v>
      </c>
      <c r="C37" s="140" t="s">
        <v>97</v>
      </c>
      <c r="D37" s="50">
        <f t="shared" si="2"/>
        <v>100000</v>
      </c>
      <c r="E37" s="50">
        <f t="shared" si="3"/>
        <v>100000</v>
      </c>
      <c r="F37" s="124">
        <v>100000</v>
      </c>
      <c r="G37" s="16"/>
      <c r="H37" s="17"/>
      <c r="I37" s="17"/>
      <c r="J37" s="143" t="s">
        <v>17</v>
      </c>
    </row>
    <row r="38" spans="1:10" s="121" customFormat="1" ht="15.75" customHeight="1" x14ac:dyDescent="0.2">
      <c r="A38" s="14"/>
      <c r="B38" s="15">
        <v>60016</v>
      </c>
      <c r="C38" s="140" t="s">
        <v>98</v>
      </c>
      <c r="D38" s="50">
        <f t="shared" si="2"/>
        <v>135000</v>
      </c>
      <c r="E38" s="50">
        <f t="shared" si="3"/>
        <v>135000</v>
      </c>
      <c r="F38" s="124">
        <v>135000</v>
      </c>
      <c r="G38" s="16"/>
      <c r="H38" s="17"/>
      <c r="I38" s="17"/>
      <c r="J38" s="143" t="s">
        <v>17</v>
      </c>
    </row>
    <row r="39" spans="1:10" s="121" customFormat="1" ht="15.75" customHeight="1" x14ac:dyDescent="0.2">
      <c r="A39" s="14"/>
      <c r="B39" s="15">
        <v>60016</v>
      </c>
      <c r="C39" s="140" t="s">
        <v>99</v>
      </c>
      <c r="D39" s="50">
        <f t="shared" si="2"/>
        <v>80000</v>
      </c>
      <c r="E39" s="50">
        <f t="shared" si="3"/>
        <v>80000</v>
      </c>
      <c r="F39" s="124">
        <v>80000</v>
      </c>
      <c r="G39" s="16"/>
      <c r="H39" s="17"/>
      <c r="I39" s="17"/>
      <c r="J39" s="143" t="s">
        <v>17</v>
      </c>
    </row>
    <row r="40" spans="1:10" s="121" customFormat="1" ht="15.75" customHeight="1" x14ac:dyDescent="0.2">
      <c r="A40" s="14"/>
      <c r="B40" s="15">
        <v>60016</v>
      </c>
      <c r="C40" s="140" t="s">
        <v>90</v>
      </c>
      <c r="D40" s="50">
        <f t="shared" si="2"/>
        <v>40000</v>
      </c>
      <c r="E40" s="50">
        <f t="shared" si="3"/>
        <v>40000</v>
      </c>
      <c r="F40" s="124">
        <v>40000</v>
      </c>
      <c r="G40" s="16"/>
      <c r="H40" s="17"/>
      <c r="I40" s="17"/>
      <c r="J40" s="143" t="s">
        <v>17</v>
      </c>
    </row>
    <row r="41" spans="1:10" s="121" customFormat="1" ht="15.75" hidden="1" customHeight="1" x14ac:dyDescent="0.2">
      <c r="A41" s="14"/>
      <c r="B41" s="19"/>
      <c r="D41" s="149"/>
      <c r="E41" s="149"/>
      <c r="F41" s="150"/>
      <c r="G41" s="20"/>
      <c r="H41" s="21"/>
      <c r="I41" s="21"/>
      <c r="J41" s="151"/>
    </row>
    <row r="42" spans="1:10" ht="23.25" customHeight="1" thickBot="1" x14ac:dyDescent="0.25">
      <c r="A42" s="22"/>
      <c r="B42" s="23">
        <v>60016</v>
      </c>
      <c r="C42" s="152" t="s">
        <v>91</v>
      </c>
      <c r="D42" s="153">
        <f t="shared" si="2"/>
        <v>33470</v>
      </c>
      <c r="E42" s="153">
        <f t="shared" si="3"/>
        <v>33470</v>
      </c>
      <c r="F42" s="154">
        <v>33470</v>
      </c>
      <c r="G42" s="24"/>
      <c r="H42" s="25"/>
      <c r="I42" s="25"/>
      <c r="J42" s="155" t="s">
        <v>17</v>
      </c>
    </row>
    <row r="43" spans="1:10" s="121" customFormat="1" ht="20.25" customHeight="1" thickTop="1" thickBot="1" x14ac:dyDescent="0.25">
      <c r="A43" s="8">
        <v>700</v>
      </c>
      <c r="B43" s="26"/>
      <c r="C43" s="27" t="s">
        <v>13</v>
      </c>
      <c r="D43" s="28">
        <f t="shared" si="0"/>
        <v>286300</v>
      </c>
      <c r="E43" s="28">
        <f t="shared" si="1"/>
        <v>286300</v>
      </c>
      <c r="F43" s="28">
        <f>SUM(F44:F57)</f>
        <v>266300</v>
      </c>
      <c r="G43" s="29">
        <f>SUM(G44:G57)</f>
        <v>0</v>
      </c>
      <c r="H43" s="30">
        <f>SUM(H44:H57)</f>
        <v>20000</v>
      </c>
      <c r="I43" s="29">
        <f>SUM(I44:I57)</f>
        <v>0</v>
      </c>
      <c r="J43" s="31"/>
    </row>
    <row r="44" spans="1:10" ht="15.75" customHeight="1" x14ac:dyDescent="0.2">
      <c r="A44" s="156"/>
      <c r="B44" s="157"/>
      <c r="C44" s="140"/>
      <c r="D44" s="50">
        <f t="shared" si="0"/>
        <v>0</v>
      </c>
      <c r="E44" s="50">
        <f t="shared" si="1"/>
        <v>0</v>
      </c>
      <c r="F44" s="124"/>
      <c r="G44" s="158"/>
      <c r="H44" s="158"/>
      <c r="I44" s="159"/>
      <c r="J44" s="126"/>
    </row>
    <row r="45" spans="1:10" ht="15.75" customHeight="1" x14ac:dyDescent="0.2">
      <c r="A45" s="156"/>
      <c r="B45" s="157">
        <v>70005</v>
      </c>
      <c r="C45" s="140" t="s">
        <v>49</v>
      </c>
      <c r="D45" s="50">
        <f t="shared" si="0"/>
        <v>8000</v>
      </c>
      <c r="E45" s="50">
        <f t="shared" si="1"/>
        <v>8000</v>
      </c>
      <c r="F45" s="124">
        <v>8000</v>
      </c>
      <c r="G45" s="158"/>
      <c r="H45" s="158"/>
      <c r="I45" s="159"/>
      <c r="J45" s="126" t="s">
        <v>17</v>
      </c>
    </row>
    <row r="46" spans="1:10" ht="15.75" customHeight="1" x14ac:dyDescent="0.2">
      <c r="A46" s="156"/>
      <c r="B46" s="15">
        <v>70005</v>
      </c>
      <c r="C46" s="140" t="s">
        <v>50</v>
      </c>
      <c r="D46" s="50">
        <f t="shared" si="0"/>
        <v>20000</v>
      </c>
      <c r="E46" s="50">
        <f t="shared" si="1"/>
        <v>20000</v>
      </c>
      <c r="F46" s="124">
        <v>20000</v>
      </c>
      <c r="G46" s="158"/>
      <c r="H46" s="158"/>
      <c r="I46" s="159"/>
      <c r="J46" s="126" t="s">
        <v>17</v>
      </c>
    </row>
    <row r="47" spans="1:10" ht="15.75" customHeight="1" x14ac:dyDescent="0.2">
      <c r="A47" s="156"/>
      <c r="B47" s="157">
        <v>70005</v>
      </c>
      <c r="C47" s="140" t="s">
        <v>51</v>
      </c>
      <c r="D47" s="50">
        <f t="shared" si="0"/>
        <v>24000</v>
      </c>
      <c r="E47" s="50">
        <f t="shared" si="1"/>
        <v>24000</v>
      </c>
      <c r="F47" s="124">
        <v>24000</v>
      </c>
      <c r="G47" s="158"/>
      <c r="H47" s="158"/>
      <c r="I47" s="159"/>
      <c r="J47" s="126" t="s">
        <v>17</v>
      </c>
    </row>
    <row r="48" spans="1:10" s="121" customFormat="1" ht="15.75" customHeight="1" x14ac:dyDescent="0.2">
      <c r="A48" s="14"/>
      <c r="B48" s="15">
        <v>70005</v>
      </c>
      <c r="C48" s="140" t="s">
        <v>52</v>
      </c>
      <c r="D48" s="50">
        <f t="shared" si="0"/>
        <v>6000</v>
      </c>
      <c r="E48" s="50">
        <f t="shared" si="1"/>
        <v>6000</v>
      </c>
      <c r="F48" s="124">
        <v>6000</v>
      </c>
      <c r="G48" s="50"/>
      <c r="H48" s="50"/>
      <c r="I48" s="50"/>
      <c r="J48" s="126" t="s">
        <v>17</v>
      </c>
    </row>
    <row r="49" spans="1:11" s="121" customFormat="1" ht="15.75" customHeight="1" x14ac:dyDescent="0.2">
      <c r="A49" s="14"/>
      <c r="B49" s="157">
        <v>70005</v>
      </c>
      <c r="C49" s="140" t="s">
        <v>28</v>
      </c>
      <c r="D49" s="50">
        <f t="shared" si="0"/>
        <v>5000</v>
      </c>
      <c r="E49" s="50">
        <f t="shared" si="1"/>
        <v>5000</v>
      </c>
      <c r="F49" s="124">
        <v>5000</v>
      </c>
      <c r="G49" s="50"/>
      <c r="H49" s="50"/>
      <c r="I49" s="50"/>
      <c r="J49" s="126" t="s">
        <v>17</v>
      </c>
    </row>
    <row r="50" spans="1:11" s="121" customFormat="1" ht="15.75" customHeight="1" x14ac:dyDescent="0.2">
      <c r="A50" s="14"/>
      <c r="B50" s="157">
        <v>70005</v>
      </c>
      <c r="C50" s="140" t="s">
        <v>29</v>
      </c>
      <c r="D50" s="50">
        <f t="shared" si="0"/>
        <v>60000</v>
      </c>
      <c r="E50" s="50">
        <f t="shared" si="1"/>
        <v>60000</v>
      </c>
      <c r="F50" s="124">
        <v>60000</v>
      </c>
      <c r="G50" s="50"/>
      <c r="H50" s="50"/>
      <c r="I50" s="50"/>
      <c r="J50" s="126" t="s">
        <v>17</v>
      </c>
    </row>
    <row r="51" spans="1:11" s="121" customFormat="1" ht="15.75" customHeight="1" x14ac:dyDescent="0.2">
      <c r="A51" s="14"/>
      <c r="B51" s="15">
        <v>70005</v>
      </c>
      <c r="C51" s="140" t="s">
        <v>30</v>
      </c>
      <c r="D51" s="50">
        <f t="shared" si="0"/>
        <v>100000</v>
      </c>
      <c r="E51" s="50">
        <f t="shared" si="1"/>
        <v>100000</v>
      </c>
      <c r="F51" s="124">
        <v>100000</v>
      </c>
      <c r="G51" s="50"/>
      <c r="H51" s="50"/>
      <c r="I51" s="50"/>
      <c r="J51" s="126" t="s">
        <v>17</v>
      </c>
    </row>
    <row r="52" spans="1:11" s="121" customFormat="1" ht="15.75" customHeight="1" x14ac:dyDescent="0.2">
      <c r="A52" s="14"/>
      <c r="B52" s="15">
        <v>70005</v>
      </c>
      <c r="C52" s="140" t="s">
        <v>73</v>
      </c>
      <c r="D52" s="50">
        <f t="shared" si="0"/>
        <v>9000</v>
      </c>
      <c r="E52" s="50">
        <f t="shared" si="1"/>
        <v>9000</v>
      </c>
      <c r="F52" s="124">
        <v>9000</v>
      </c>
      <c r="G52" s="50"/>
      <c r="H52" s="50"/>
      <c r="I52" s="50"/>
      <c r="J52" s="126" t="s">
        <v>17</v>
      </c>
    </row>
    <row r="53" spans="1:11" s="121" customFormat="1" ht="15.75" customHeight="1" x14ac:dyDescent="0.2">
      <c r="A53" s="14"/>
      <c r="B53" s="157">
        <v>70005</v>
      </c>
      <c r="C53" s="140" t="s">
        <v>104</v>
      </c>
      <c r="D53" s="50">
        <f t="shared" si="0"/>
        <v>6000</v>
      </c>
      <c r="E53" s="50">
        <f t="shared" si="1"/>
        <v>6000</v>
      </c>
      <c r="F53" s="124">
        <v>6000</v>
      </c>
      <c r="G53" s="50"/>
      <c r="H53" s="50"/>
      <c r="I53" s="50"/>
      <c r="J53" s="126" t="s">
        <v>17</v>
      </c>
    </row>
    <row r="54" spans="1:11" s="121" customFormat="1" ht="15.75" customHeight="1" x14ac:dyDescent="0.2">
      <c r="A54" s="14"/>
      <c r="B54" s="157">
        <v>70005</v>
      </c>
      <c r="C54" s="140" t="s">
        <v>103</v>
      </c>
      <c r="D54" s="50">
        <f t="shared" si="0"/>
        <v>4500</v>
      </c>
      <c r="E54" s="50">
        <f t="shared" si="1"/>
        <v>4500</v>
      </c>
      <c r="F54" s="124">
        <v>4500</v>
      </c>
      <c r="G54" s="50"/>
      <c r="H54" s="50"/>
      <c r="I54" s="50"/>
      <c r="J54" s="126" t="s">
        <v>17</v>
      </c>
    </row>
    <row r="55" spans="1:11" s="121" customFormat="1" ht="15.75" customHeight="1" x14ac:dyDescent="0.2">
      <c r="A55" s="14"/>
      <c r="B55" s="157">
        <v>70005</v>
      </c>
      <c r="C55" s="140" t="s">
        <v>70</v>
      </c>
      <c r="D55" s="50">
        <v>13800</v>
      </c>
      <c r="E55" s="50">
        <v>13800</v>
      </c>
      <c r="F55" s="124">
        <v>13800</v>
      </c>
      <c r="G55" s="50"/>
      <c r="H55" s="50"/>
      <c r="I55" s="50"/>
      <c r="J55" s="126" t="s">
        <v>17</v>
      </c>
    </row>
    <row r="56" spans="1:11" s="121" customFormat="1" ht="15.75" customHeight="1" x14ac:dyDescent="0.2">
      <c r="A56" s="14"/>
      <c r="B56" s="15">
        <v>70005</v>
      </c>
      <c r="C56" s="160" t="s">
        <v>32</v>
      </c>
      <c r="D56" s="50">
        <f t="shared" si="0"/>
        <v>20000</v>
      </c>
      <c r="E56" s="50">
        <f t="shared" si="1"/>
        <v>20000</v>
      </c>
      <c r="F56" s="161"/>
      <c r="G56" s="50"/>
      <c r="H56" s="129">
        <v>20000</v>
      </c>
      <c r="I56" s="50"/>
      <c r="J56" s="126" t="s">
        <v>17</v>
      </c>
    </row>
    <row r="57" spans="1:11" s="121" customFormat="1" ht="15.75" customHeight="1" thickBot="1" x14ac:dyDescent="0.3">
      <c r="A57" s="32"/>
      <c r="B57" s="23">
        <v>70005</v>
      </c>
      <c r="C57" s="145" t="s">
        <v>42</v>
      </c>
      <c r="D57" s="51">
        <f t="shared" si="0"/>
        <v>10000</v>
      </c>
      <c r="E57" s="51">
        <f t="shared" si="1"/>
        <v>10000</v>
      </c>
      <c r="F57" s="162">
        <v>10000</v>
      </c>
      <c r="G57" s="33"/>
      <c r="H57" s="34"/>
      <c r="I57" s="34"/>
      <c r="J57" s="143" t="s">
        <v>17</v>
      </c>
    </row>
    <row r="58" spans="1:11" s="121" customFormat="1" ht="16.5" customHeight="1" thickBot="1" x14ac:dyDescent="0.25">
      <c r="A58" s="1">
        <v>710</v>
      </c>
      <c r="B58" s="163"/>
      <c r="C58" s="164" t="s">
        <v>21</v>
      </c>
      <c r="D58" s="4">
        <f>E58</f>
        <v>45000</v>
      </c>
      <c r="E58" s="4">
        <f>F58+G58+H58+I58</f>
        <v>45000</v>
      </c>
      <c r="F58" s="39">
        <f>SUM(F59:F61)</f>
        <v>45000</v>
      </c>
      <c r="G58" s="9">
        <f>SUM(G59:G61)</f>
        <v>0</v>
      </c>
      <c r="H58" s="40">
        <f>SUM(H59:H61)</f>
        <v>0</v>
      </c>
      <c r="I58" s="9">
        <f>SUM(I59:I61)</f>
        <v>0</v>
      </c>
      <c r="J58" s="11"/>
    </row>
    <row r="59" spans="1:11" s="121" customFormat="1" ht="16.5" customHeight="1" x14ac:dyDescent="0.25">
      <c r="A59" s="12"/>
      <c r="B59" s="35">
        <v>71004</v>
      </c>
      <c r="C59" s="136" t="s">
        <v>22</v>
      </c>
      <c r="D59" s="67">
        <f t="shared" si="0"/>
        <v>15000</v>
      </c>
      <c r="E59" s="67">
        <f t="shared" si="1"/>
        <v>15000</v>
      </c>
      <c r="F59" s="165">
        <v>15000</v>
      </c>
      <c r="G59" s="36"/>
      <c r="H59" s="37"/>
      <c r="I59" s="36"/>
      <c r="J59" s="120" t="s">
        <v>17</v>
      </c>
    </row>
    <row r="60" spans="1:11" s="121" customFormat="1" ht="16.5" customHeight="1" x14ac:dyDescent="0.25">
      <c r="A60" s="14"/>
      <c r="B60" s="15">
        <v>71004</v>
      </c>
      <c r="C60" s="140" t="s">
        <v>43</v>
      </c>
      <c r="D60" s="50">
        <f>E60</f>
        <v>10000</v>
      </c>
      <c r="E60" s="50">
        <f>F60+G60+H60+I60</f>
        <v>10000</v>
      </c>
      <c r="F60" s="166">
        <v>10000</v>
      </c>
      <c r="G60" s="16"/>
      <c r="H60" s="17"/>
      <c r="I60" s="16"/>
      <c r="J60" s="126" t="s">
        <v>17</v>
      </c>
    </row>
    <row r="61" spans="1:11" s="121" customFormat="1" ht="16.5" customHeight="1" thickBot="1" x14ac:dyDescent="0.3">
      <c r="A61" s="32"/>
      <c r="B61" s="38">
        <v>71004</v>
      </c>
      <c r="C61" s="145" t="s">
        <v>63</v>
      </c>
      <c r="D61" s="51">
        <f>E61</f>
        <v>20000</v>
      </c>
      <c r="E61" s="51">
        <f>F61+G61+H61+I61</f>
        <v>20000</v>
      </c>
      <c r="F61" s="162">
        <v>20000</v>
      </c>
      <c r="G61" s="33"/>
      <c r="H61" s="34"/>
      <c r="I61" s="33"/>
      <c r="J61" s="143" t="s">
        <v>17</v>
      </c>
      <c r="K61" s="167"/>
    </row>
    <row r="62" spans="1:11" s="121" customFormat="1" ht="16.5" customHeight="1" thickBot="1" x14ac:dyDescent="0.25">
      <c r="A62" s="1">
        <v>750</v>
      </c>
      <c r="B62" s="2"/>
      <c r="C62" s="3" t="s">
        <v>14</v>
      </c>
      <c r="D62" s="4">
        <f t="shared" si="0"/>
        <v>174500</v>
      </c>
      <c r="E62" s="4">
        <f t="shared" si="1"/>
        <v>174500</v>
      </c>
      <c r="F62" s="39">
        <f>SUM(F63:F68)</f>
        <v>174500</v>
      </c>
      <c r="G62" s="9">
        <f>G63+G68</f>
        <v>0</v>
      </c>
      <c r="H62" s="40">
        <f>H63+H68</f>
        <v>0</v>
      </c>
      <c r="I62" s="9">
        <f>I63+I68</f>
        <v>0</v>
      </c>
      <c r="J62" s="11"/>
    </row>
    <row r="63" spans="1:11" ht="16.5" customHeight="1" x14ac:dyDescent="0.2">
      <c r="A63" s="12"/>
      <c r="B63" s="35">
        <v>75023</v>
      </c>
      <c r="C63" s="136" t="s">
        <v>58</v>
      </c>
      <c r="D63" s="67">
        <f t="shared" si="0"/>
        <v>10000</v>
      </c>
      <c r="E63" s="67">
        <f t="shared" si="1"/>
        <v>10000</v>
      </c>
      <c r="F63" s="118">
        <v>10000</v>
      </c>
      <c r="G63" s="36"/>
      <c r="H63" s="37"/>
      <c r="I63" s="36"/>
      <c r="J63" s="120" t="s">
        <v>17</v>
      </c>
    </row>
    <row r="64" spans="1:11" ht="16.5" customHeight="1" x14ac:dyDescent="0.2">
      <c r="A64" s="14"/>
      <c r="B64" s="15">
        <v>75023</v>
      </c>
      <c r="C64" s="140" t="s">
        <v>59</v>
      </c>
      <c r="D64" s="50">
        <f t="shared" si="0"/>
        <v>28190</v>
      </c>
      <c r="E64" s="50">
        <f t="shared" si="1"/>
        <v>28190</v>
      </c>
      <c r="F64" s="124">
        <v>28190</v>
      </c>
      <c r="G64" s="16"/>
      <c r="H64" s="17"/>
      <c r="I64" s="16"/>
      <c r="J64" s="126" t="s">
        <v>17</v>
      </c>
    </row>
    <row r="65" spans="1:10" ht="16.5" customHeight="1" x14ac:dyDescent="0.2">
      <c r="A65" s="14"/>
      <c r="B65" s="15">
        <v>75023</v>
      </c>
      <c r="C65" s="140" t="s">
        <v>33</v>
      </c>
      <c r="D65" s="50">
        <f t="shared" si="0"/>
        <v>90000</v>
      </c>
      <c r="E65" s="50">
        <f t="shared" si="1"/>
        <v>90000</v>
      </c>
      <c r="F65" s="124">
        <v>90000</v>
      </c>
      <c r="G65" s="16"/>
      <c r="H65" s="17"/>
      <c r="I65" s="16"/>
      <c r="J65" s="126" t="s">
        <v>17</v>
      </c>
    </row>
    <row r="66" spans="1:10" ht="16.5" customHeight="1" x14ac:dyDescent="0.2">
      <c r="A66" s="14"/>
      <c r="B66" s="15">
        <v>75023</v>
      </c>
      <c r="C66" s="140" t="s">
        <v>53</v>
      </c>
      <c r="D66" s="50">
        <f t="shared" si="0"/>
        <v>21310</v>
      </c>
      <c r="E66" s="50">
        <f t="shared" si="1"/>
        <v>21310</v>
      </c>
      <c r="F66" s="124">
        <v>21310</v>
      </c>
      <c r="G66" s="16"/>
      <c r="H66" s="17"/>
      <c r="I66" s="16"/>
      <c r="J66" s="126" t="s">
        <v>17</v>
      </c>
    </row>
    <row r="67" spans="1:10" ht="16.5" customHeight="1" x14ac:dyDescent="0.2">
      <c r="A67" s="32"/>
      <c r="B67" s="38">
        <v>75023</v>
      </c>
      <c r="C67" s="145" t="s">
        <v>88</v>
      </c>
      <c r="D67" s="51">
        <f t="shared" si="0"/>
        <v>10000</v>
      </c>
      <c r="E67" s="51">
        <f t="shared" si="1"/>
        <v>10000</v>
      </c>
      <c r="F67" s="168">
        <v>10000</v>
      </c>
      <c r="G67" s="33"/>
      <c r="H67" s="34"/>
      <c r="I67" s="33"/>
      <c r="J67" s="143" t="s">
        <v>17</v>
      </c>
    </row>
    <row r="68" spans="1:10" ht="16.5" customHeight="1" thickBot="1" x14ac:dyDescent="0.3">
      <c r="A68" s="32"/>
      <c r="B68" s="38">
        <v>75023</v>
      </c>
      <c r="C68" s="145" t="s">
        <v>31</v>
      </c>
      <c r="D68" s="51">
        <f t="shared" si="0"/>
        <v>15000</v>
      </c>
      <c r="E68" s="51">
        <f t="shared" si="1"/>
        <v>15000</v>
      </c>
      <c r="F68" s="169">
        <v>15000</v>
      </c>
      <c r="G68" s="33"/>
      <c r="H68" s="34"/>
      <c r="I68" s="33"/>
      <c r="J68" s="143" t="s">
        <v>17</v>
      </c>
    </row>
    <row r="69" spans="1:10" ht="17.25" customHeight="1" thickBot="1" x14ac:dyDescent="0.25">
      <c r="A69" s="1">
        <v>754</v>
      </c>
      <c r="B69" s="2"/>
      <c r="C69" s="3" t="s">
        <v>15</v>
      </c>
      <c r="D69" s="4">
        <f t="shared" si="0"/>
        <v>35000</v>
      </c>
      <c r="E69" s="4">
        <f t="shared" si="1"/>
        <v>35000</v>
      </c>
      <c r="F69" s="4">
        <f>F70</f>
        <v>15000</v>
      </c>
      <c r="G69" s="40">
        <f>G70</f>
        <v>0</v>
      </c>
      <c r="H69" s="40">
        <f>H70</f>
        <v>20000</v>
      </c>
      <c r="I69" s="9">
        <f>I70</f>
        <v>0</v>
      </c>
      <c r="J69" s="11" t="str">
        <f>J70</f>
        <v>Urząd Gminy</v>
      </c>
    </row>
    <row r="70" spans="1:10" ht="18.75" customHeight="1" thickBot="1" x14ac:dyDescent="0.3">
      <c r="A70" s="42"/>
      <c r="B70" s="43">
        <v>75412</v>
      </c>
      <c r="C70" s="170" t="s">
        <v>54</v>
      </c>
      <c r="D70" s="171">
        <f t="shared" si="0"/>
        <v>35000</v>
      </c>
      <c r="E70" s="171">
        <f t="shared" si="1"/>
        <v>35000</v>
      </c>
      <c r="F70" s="44">
        <v>15000</v>
      </c>
      <c r="G70" s="45"/>
      <c r="H70" s="46">
        <v>20000</v>
      </c>
      <c r="I70" s="45"/>
      <c r="J70" s="172" t="s">
        <v>17</v>
      </c>
    </row>
    <row r="71" spans="1:10" s="121" customFormat="1" ht="18" customHeight="1" thickBot="1" x14ac:dyDescent="0.25">
      <c r="A71" s="1">
        <v>801</v>
      </c>
      <c r="B71" s="2"/>
      <c r="C71" s="3" t="s">
        <v>16</v>
      </c>
      <c r="D71" s="4">
        <f t="shared" si="0"/>
        <v>59000</v>
      </c>
      <c r="E71" s="4">
        <f t="shared" si="1"/>
        <v>59000</v>
      </c>
      <c r="F71" s="39">
        <f>SUM(F72:F78)</f>
        <v>59000</v>
      </c>
      <c r="G71" s="47">
        <f>SUM(G72:G78)</f>
        <v>0</v>
      </c>
      <c r="H71" s="47">
        <f>SUM(H72:H78)</f>
        <v>0</v>
      </c>
      <c r="I71" s="4">
        <f>SUM(I72:I78)</f>
        <v>0</v>
      </c>
      <c r="J71" s="11"/>
    </row>
    <row r="72" spans="1:10" s="121" customFormat="1" ht="15.75" customHeight="1" x14ac:dyDescent="0.25">
      <c r="A72" s="12"/>
      <c r="B72" s="35">
        <v>80101</v>
      </c>
      <c r="C72" s="173" t="s">
        <v>44</v>
      </c>
      <c r="D72" s="67">
        <f t="shared" si="0"/>
        <v>11000</v>
      </c>
      <c r="E72" s="67">
        <f t="shared" si="1"/>
        <v>11000</v>
      </c>
      <c r="F72" s="174">
        <v>11000</v>
      </c>
      <c r="G72" s="67"/>
      <c r="H72" s="67"/>
      <c r="I72" s="67"/>
      <c r="J72" s="120" t="s">
        <v>17</v>
      </c>
    </row>
    <row r="73" spans="1:10" s="121" customFormat="1" ht="15.75" hidden="1" customHeight="1" x14ac:dyDescent="0.25">
      <c r="A73" s="14"/>
      <c r="B73" s="15"/>
      <c r="C73" s="175"/>
      <c r="D73" s="50"/>
      <c r="E73" s="50"/>
      <c r="F73" s="176"/>
      <c r="G73" s="50"/>
      <c r="H73" s="50"/>
      <c r="I73" s="50"/>
      <c r="J73" s="126"/>
    </row>
    <row r="74" spans="1:10" s="121" customFormat="1" ht="15.75" customHeight="1" x14ac:dyDescent="0.25">
      <c r="A74" s="14"/>
      <c r="B74" s="15">
        <v>80101</v>
      </c>
      <c r="C74" s="175" t="s">
        <v>45</v>
      </c>
      <c r="D74" s="50">
        <f t="shared" si="0"/>
        <v>14000</v>
      </c>
      <c r="E74" s="50">
        <f t="shared" si="1"/>
        <v>14000</v>
      </c>
      <c r="F74" s="176">
        <v>14000</v>
      </c>
      <c r="G74" s="50"/>
      <c r="H74" s="50"/>
      <c r="I74" s="50"/>
      <c r="J74" s="126" t="s">
        <v>17</v>
      </c>
    </row>
    <row r="75" spans="1:10" s="121" customFormat="1" ht="30" customHeight="1" x14ac:dyDescent="0.25">
      <c r="A75" s="14"/>
      <c r="B75" s="15">
        <v>80101</v>
      </c>
      <c r="C75" s="175" t="s">
        <v>72</v>
      </c>
      <c r="D75" s="50">
        <v>7000</v>
      </c>
      <c r="E75" s="50">
        <v>7000</v>
      </c>
      <c r="F75" s="50">
        <v>7000</v>
      </c>
      <c r="G75" s="50"/>
      <c r="H75" s="50"/>
      <c r="I75" s="50"/>
      <c r="J75" s="126" t="s">
        <v>17</v>
      </c>
    </row>
    <row r="76" spans="1:10" s="121" customFormat="1" ht="15.75" hidden="1" customHeight="1" x14ac:dyDescent="0.25">
      <c r="A76" s="14"/>
      <c r="B76" s="15"/>
      <c r="C76" s="175"/>
      <c r="D76" s="50"/>
      <c r="E76" s="50"/>
      <c r="F76" s="176"/>
      <c r="G76" s="50"/>
      <c r="H76" s="50"/>
      <c r="I76" s="50"/>
      <c r="J76" s="126"/>
    </row>
    <row r="77" spans="1:10" s="121" customFormat="1" ht="15.75" customHeight="1" x14ac:dyDescent="0.25">
      <c r="A77" s="14"/>
      <c r="B77" s="15">
        <v>80101</v>
      </c>
      <c r="C77" s="175" t="s">
        <v>23</v>
      </c>
      <c r="D77" s="50">
        <f t="shared" si="0"/>
        <v>5000</v>
      </c>
      <c r="E77" s="50">
        <f t="shared" si="1"/>
        <v>5000</v>
      </c>
      <c r="F77" s="176">
        <v>5000</v>
      </c>
      <c r="G77" s="50"/>
      <c r="H77" s="50"/>
      <c r="I77" s="50"/>
      <c r="J77" s="126" t="s">
        <v>17</v>
      </c>
    </row>
    <row r="78" spans="1:10" s="121" customFormat="1" ht="15.75" customHeight="1" thickBot="1" x14ac:dyDescent="0.3">
      <c r="A78" s="14"/>
      <c r="B78" s="15">
        <v>80101</v>
      </c>
      <c r="C78" s="140" t="s">
        <v>24</v>
      </c>
      <c r="D78" s="50">
        <f t="shared" si="0"/>
        <v>22000</v>
      </c>
      <c r="E78" s="50">
        <f t="shared" si="1"/>
        <v>22000</v>
      </c>
      <c r="F78" s="49">
        <v>22000</v>
      </c>
      <c r="G78" s="50"/>
      <c r="H78" s="50"/>
      <c r="I78" s="50"/>
      <c r="J78" s="126" t="s">
        <v>17</v>
      </c>
    </row>
    <row r="79" spans="1:10" s="121" customFormat="1" ht="15.75" customHeight="1" thickBot="1" x14ac:dyDescent="0.25">
      <c r="A79" s="1">
        <v>852</v>
      </c>
      <c r="B79" s="2"/>
      <c r="C79" s="164" t="s">
        <v>76</v>
      </c>
      <c r="D79" s="4">
        <f>SUM(D80)</f>
        <v>7100</v>
      </c>
      <c r="E79" s="4">
        <f>SUM(E80)</f>
        <v>7100</v>
      </c>
      <c r="F79" s="177"/>
      <c r="G79" s="4"/>
      <c r="H79" s="4">
        <f>SUM(H80)</f>
        <v>7100</v>
      </c>
      <c r="I79" s="4"/>
      <c r="J79" s="11"/>
    </row>
    <row r="80" spans="1:10" s="121" customFormat="1" ht="15.75" customHeight="1" thickBot="1" x14ac:dyDescent="0.3">
      <c r="A80" s="42"/>
      <c r="B80" s="43">
        <v>85211</v>
      </c>
      <c r="C80" s="170" t="s">
        <v>74</v>
      </c>
      <c r="D80" s="171">
        <v>7100</v>
      </c>
      <c r="E80" s="171">
        <v>7100</v>
      </c>
      <c r="F80" s="178"/>
      <c r="G80" s="171"/>
      <c r="H80" s="171">
        <v>7100</v>
      </c>
      <c r="I80" s="171"/>
      <c r="J80" s="172" t="s">
        <v>17</v>
      </c>
    </row>
    <row r="81" spans="1:10" s="121" customFormat="1" ht="18.75" customHeight="1" thickBot="1" x14ac:dyDescent="0.25">
      <c r="A81" s="1">
        <v>900</v>
      </c>
      <c r="B81" s="2"/>
      <c r="C81" s="3" t="s">
        <v>18</v>
      </c>
      <c r="D81" s="4">
        <f t="shared" si="0"/>
        <v>111410</v>
      </c>
      <c r="E81" s="4">
        <f t="shared" si="1"/>
        <v>111410</v>
      </c>
      <c r="F81" s="4">
        <f>SUM(F82:F92)</f>
        <v>108941</v>
      </c>
      <c r="G81" s="40">
        <f>SUM(G82:G85)</f>
        <v>0</v>
      </c>
      <c r="H81" s="4">
        <f>SUM(H82:H92)</f>
        <v>2469</v>
      </c>
      <c r="I81" s="40">
        <f>SUM(I82:I85)</f>
        <v>0</v>
      </c>
      <c r="J81" s="11"/>
    </row>
    <row r="82" spans="1:10" s="121" customFormat="1" ht="16.5" customHeight="1" x14ac:dyDescent="0.25">
      <c r="A82" s="12"/>
      <c r="B82" s="35">
        <v>90002</v>
      </c>
      <c r="C82" s="136" t="s">
        <v>27</v>
      </c>
      <c r="D82" s="67">
        <f t="shared" si="0"/>
        <v>22000</v>
      </c>
      <c r="E82" s="67">
        <f t="shared" si="1"/>
        <v>22000</v>
      </c>
      <c r="F82" s="48">
        <v>22000</v>
      </c>
      <c r="G82" s="36"/>
      <c r="H82" s="37"/>
      <c r="I82" s="36"/>
      <c r="J82" s="120" t="s">
        <v>17</v>
      </c>
    </row>
    <row r="83" spans="1:10" s="121" customFormat="1" ht="16.5" customHeight="1" x14ac:dyDescent="0.25">
      <c r="A83" s="14"/>
      <c r="B83" s="15">
        <v>90002</v>
      </c>
      <c r="C83" s="152" t="s">
        <v>34</v>
      </c>
      <c r="D83" s="50">
        <f t="shared" si="0"/>
        <v>12000</v>
      </c>
      <c r="E83" s="50">
        <f t="shared" si="1"/>
        <v>12000</v>
      </c>
      <c r="F83" s="49">
        <v>12000</v>
      </c>
      <c r="G83" s="16"/>
      <c r="H83" s="17"/>
      <c r="I83" s="16"/>
      <c r="J83" s="126" t="s">
        <v>17</v>
      </c>
    </row>
    <row r="84" spans="1:10" s="121" customFormat="1" ht="16.5" customHeight="1" x14ac:dyDescent="0.25">
      <c r="A84" s="14"/>
      <c r="B84" s="15">
        <v>90015</v>
      </c>
      <c r="C84" s="152" t="s">
        <v>92</v>
      </c>
      <c r="D84" s="50">
        <f t="shared" si="0"/>
        <v>15000</v>
      </c>
      <c r="E84" s="50">
        <f t="shared" si="1"/>
        <v>15000</v>
      </c>
      <c r="F84" s="49">
        <v>15000</v>
      </c>
      <c r="G84" s="16"/>
      <c r="H84" s="17"/>
      <c r="I84" s="16"/>
      <c r="J84" s="126" t="s">
        <v>17</v>
      </c>
    </row>
    <row r="85" spans="1:10" s="121" customFormat="1" ht="16.5" customHeight="1" x14ac:dyDescent="0.2">
      <c r="A85" s="14"/>
      <c r="B85" s="15">
        <v>90015</v>
      </c>
      <c r="C85" s="152" t="s">
        <v>96</v>
      </c>
      <c r="D85" s="50">
        <f t="shared" si="0"/>
        <v>15000</v>
      </c>
      <c r="E85" s="50">
        <f t="shared" si="1"/>
        <v>15000</v>
      </c>
      <c r="F85" s="50">
        <v>15000</v>
      </c>
      <c r="G85" s="16"/>
      <c r="H85" s="17"/>
      <c r="I85" s="16"/>
      <c r="J85" s="126" t="s">
        <v>17</v>
      </c>
    </row>
    <row r="86" spans="1:10" s="121" customFormat="1" ht="16.5" customHeight="1" x14ac:dyDescent="0.2">
      <c r="A86" s="14"/>
      <c r="B86" s="15">
        <v>90015</v>
      </c>
      <c r="C86" s="152" t="s">
        <v>101</v>
      </c>
      <c r="D86" s="50">
        <f t="shared" si="0"/>
        <v>20000</v>
      </c>
      <c r="E86" s="50">
        <f t="shared" si="1"/>
        <v>20000</v>
      </c>
      <c r="F86" s="50">
        <v>20000</v>
      </c>
      <c r="G86" s="16"/>
      <c r="H86" s="17"/>
      <c r="I86" s="16"/>
      <c r="J86" s="126" t="s">
        <v>17</v>
      </c>
    </row>
    <row r="87" spans="1:10" s="121" customFormat="1" ht="16.5" customHeight="1" x14ac:dyDescent="0.2">
      <c r="A87" s="14"/>
      <c r="B87" s="15">
        <v>90095</v>
      </c>
      <c r="C87" s="152" t="s">
        <v>84</v>
      </c>
      <c r="D87" s="50">
        <v>3800</v>
      </c>
      <c r="E87" s="50">
        <v>3800</v>
      </c>
      <c r="F87" s="50">
        <v>3300</v>
      </c>
      <c r="G87" s="16"/>
      <c r="H87" s="17">
        <v>500</v>
      </c>
      <c r="I87" s="16"/>
      <c r="J87" s="126" t="s">
        <v>17</v>
      </c>
    </row>
    <row r="88" spans="1:10" s="121" customFormat="1" ht="16.5" customHeight="1" x14ac:dyDescent="0.2">
      <c r="A88" s="14"/>
      <c r="B88" s="15">
        <v>90095</v>
      </c>
      <c r="C88" s="152" t="s">
        <v>83</v>
      </c>
      <c r="D88" s="50">
        <v>6700</v>
      </c>
      <c r="E88" s="50">
        <v>6700</v>
      </c>
      <c r="F88" s="50">
        <v>5900</v>
      </c>
      <c r="G88" s="16"/>
      <c r="H88" s="17">
        <v>800</v>
      </c>
      <c r="I88" s="16"/>
      <c r="J88" s="126" t="s">
        <v>17</v>
      </c>
    </row>
    <row r="89" spans="1:10" s="121" customFormat="1" ht="16.5" customHeight="1" x14ac:dyDescent="0.2">
      <c r="A89" s="14"/>
      <c r="B89" s="15">
        <v>90095</v>
      </c>
      <c r="C89" s="152" t="s">
        <v>93</v>
      </c>
      <c r="D89" s="50">
        <v>3690</v>
      </c>
      <c r="E89" s="50">
        <v>3690</v>
      </c>
      <c r="F89" s="50">
        <v>3371</v>
      </c>
      <c r="G89" s="16"/>
      <c r="H89" s="17">
        <v>319</v>
      </c>
      <c r="I89" s="16"/>
      <c r="J89" s="126" t="s">
        <v>17</v>
      </c>
    </row>
    <row r="90" spans="1:10" s="121" customFormat="1" ht="16.5" customHeight="1" x14ac:dyDescent="0.2">
      <c r="A90" s="14"/>
      <c r="B90" s="15">
        <v>90095</v>
      </c>
      <c r="C90" s="152" t="s">
        <v>85</v>
      </c>
      <c r="D90" s="50">
        <v>3600</v>
      </c>
      <c r="E90" s="50">
        <v>3600</v>
      </c>
      <c r="F90" s="50">
        <v>3450</v>
      </c>
      <c r="G90" s="16"/>
      <c r="H90" s="17">
        <v>150</v>
      </c>
      <c r="I90" s="16"/>
      <c r="J90" s="126" t="s">
        <v>17</v>
      </c>
    </row>
    <row r="91" spans="1:10" s="121" customFormat="1" ht="45" x14ac:dyDescent="0.2">
      <c r="A91" s="32"/>
      <c r="B91" s="38">
        <v>90095</v>
      </c>
      <c r="C91" s="179" t="s">
        <v>107</v>
      </c>
      <c r="D91" s="51">
        <v>5000</v>
      </c>
      <c r="E91" s="51">
        <v>5000</v>
      </c>
      <c r="F91" s="51">
        <v>5000</v>
      </c>
      <c r="G91" s="33"/>
      <c r="H91" s="34"/>
      <c r="I91" s="33"/>
      <c r="J91" s="143" t="s">
        <v>17</v>
      </c>
    </row>
    <row r="92" spans="1:10" s="121" customFormat="1" ht="30.75" thickBot="1" x14ac:dyDescent="0.25">
      <c r="A92" s="52"/>
      <c r="B92" s="53">
        <v>90095</v>
      </c>
      <c r="C92" s="180" t="s">
        <v>100</v>
      </c>
      <c r="D92" s="54">
        <v>4620</v>
      </c>
      <c r="E92" s="54">
        <v>4620</v>
      </c>
      <c r="F92" s="54">
        <v>3920</v>
      </c>
      <c r="G92" s="55"/>
      <c r="H92" s="56">
        <v>700</v>
      </c>
      <c r="I92" s="55"/>
      <c r="J92" s="181" t="s">
        <v>17</v>
      </c>
    </row>
    <row r="93" spans="1:10" s="121" customFormat="1" ht="18.75" customHeight="1" thickTop="1" thickBot="1" x14ac:dyDescent="0.25">
      <c r="A93" s="57">
        <v>921</v>
      </c>
      <c r="B93" s="58"/>
      <c r="C93" s="59" t="s">
        <v>47</v>
      </c>
      <c r="D93" s="60">
        <f t="shared" si="0"/>
        <v>13000</v>
      </c>
      <c r="E93" s="60">
        <f>F93+G93+H93+I93</f>
        <v>13000</v>
      </c>
      <c r="F93" s="60">
        <f>SUM(F94:F94)</f>
        <v>13000</v>
      </c>
      <c r="G93" s="61">
        <f>SUM(G94:G94)</f>
        <v>0</v>
      </c>
      <c r="H93" s="61">
        <f>SUM(H94:H94)</f>
        <v>0</v>
      </c>
      <c r="I93" s="61">
        <f>SUM(I94:I94)</f>
        <v>0</v>
      </c>
      <c r="J93" s="62" t="s">
        <v>17</v>
      </c>
    </row>
    <row r="94" spans="1:10" s="121" customFormat="1" ht="18" customHeight="1" thickBot="1" x14ac:dyDescent="0.25">
      <c r="A94" s="42"/>
      <c r="B94" s="43">
        <v>92109</v>
      </c>
      <c r="C94" s="170" t="s">
        <v>55</v>
      </c>
      <c r="D94" s="171">
        <f t="shared" si="0"/>
        <v>13000</v>
      </c>
      <c r="E94" s="171">
        <f t="shared" si="1"/>
        <v>13000</v>
      </c>
      <c r="F94" s="182">
        <v>13000</v>
      </c>
      <c r="G94" s="183"/>
      <c r="H94" s="46"/>
      <c r="I94" s="183"/>
      <c r="J94" s="172" t="s">
        <v>17</v>
      </c>
    </row>
    <row r="95" spans="1:10" s="121" customFormat="1" ht="20.25" customHeight="1" thickTop="1" thickBot="1" x14ac:dyDescent="0.25">
      <c r="A95" s="63">
        <v>926</v>
      </c>
      <c r="B95" s="64"/>
      <c r="C95" s="27" t="s">
        <v>25</v>
      </c>
      <c r="D95" s="28">
        <f t="shared" si="0"/>
        <v>36500</v>
      </c>
      <c r="E95" s="28">
        <f>F95+G95+H95+I95+E99</f>
        <v>36500</v>
      </c>
      <c r="F95" s="28">
        <f>SUM(F96:F101)</f>
        <v>35820</v>
      </c>
      <c r="G95" s="30">
        <f>SUM(G101:G101)</f>
        <v>0</v>
      </c>
      <c r="H95" s="30">
        <f>SUM(H96:H101)</f>
        <v>680</v>
      </c>
      <c r="I95" s="30">
        <f>SUM(I101:I101)</f>
        <v>0</v>
      </c>
      <c r="J95" s="31"/>
    </row>
    <row r="96" spans="1:10" s="121" customFormat="1" ht="20.25" customHeight="1" thickTop="1" x14ac:dyDescent="0.2">
      <c r="A96" s="65"/>
      <c r="B96" s="35">
        <v>92601</v>
      </c>
      <c r="C96" s="66" t="s">
        <v>81</v>
      </c>
      <c r="D96" s="67">
        <v>4400</v>
      </c>
      <c r="E96" s="67">
        <v>4400</v>
      </c>
      <c r="F96" s="67">
        <v>4000</v>
      </c>
      <c r="G96" s="68"/>
      <c r="H96" s="37">
        <v>400</v>
      </c>
      <c r="I96" s="68"/>
      <c r="J96" s="69" t="s">
        <v>17</v>
      </c>
    </row>
    <row r="97" spans="1:10" s="121" customFormat="1" ht="20.25" customHeight="1" x14ac:dyDescent="0.2">
      <c r="A97" s="70"/>
      <c r="B97" s="15">
        <v>92601</v>
      </c>
      <c r="C97" s="71" t="s">
        <v>82</v>
      </c>
      <c r="D97" s="50">
        <v>4900</v>
      </c>
      <c r="E97" s="50">
        <v>4900</v>
      </c>
      <c r="F97" s="50">
        <v>4620</v>
      </c>
      <c r="G97" s="72"/>
      <c r="H97" s="17">
        <v>280</v>
      </c>
      <c r="I97" s="72"/>
      <c r="J97" s="73" t="s">
        <v>17</v>
      </c>
    </row>
    <row r="98" spans="1:10" s="121" customFormat="1" ht="30" x14ac:dyDescent="0.2">
      <c r="A98" s="70"/>
      <c r="B98" s="15">
        <v>92601</v>
      </c>
      <c r="C98" s="140" t="s">
        <v>87</v>
      </c>
      <c r="D98" s="50">
        <v>17500</v>
      </c>
      <c r="E98" s="50">
        <v>17500</v>
      </c>
      <c r="F98" s="50">
        <v>17500</v>
      </c>
      <c r="G98" s="72"/>
      <c r="H98" s="17"/>
      <c r="I98" s="72"/>
      <c r="J98" s="126" t="s">
        <v>17</v>
      </c>
    </row>
    <row r="99" spans="1:10" s="121" customFormat="1" ht="16.5" hidden="1" customHeight="1" x14ac:dyDescent="0.2">
      <c r="A99" s="70"/>
      <c r="B99" s="15"/>
      <c r="C99" s="140"/>
      <c r="D99" s="50"/>
      <c r="E99" s="50"/>
      <c r="F99" s="50"/>
      <c r="G99" s="72"/>
      <c r="H99" s="17"/>
      <c r="I99" s="72"/>
      <c r="J99" s="126"/>
    </row>
    <row r="100" spans="1:10" s="121" customFormat="1" ht="30" x14ac:dyDescent="0.2">
      <c r="A100" s="74"/>
      <c r="B100" s="15">
        <v>92601</v>
      </c>
      <c r="C100" s="140" t="s">
        <v>105</v>
      </c>
      <c r="D100" s="50">
        <v>3000</v>
      </c>
      <c r="E100" s="50">
        <v>3000</v>
      </c>
      <c r="F100" s="50">
        <v>3000</v>
      </c>
      <c r="G100" s="72"/>
      <c r="H100" s="17"/>
      <c r="I100" s="72"/>
      <c r="J100" s="126" t="s">
        <v>17</v>
      </c>
    </row>
    <row r="101" spans="1:10" s="121" customFormat="1" ht="30.75" thickBot="1" x14ac:dyDescent="0.25">
      <c r="A101" s="52"/>
      <c r="B101" s="15">
        <v>92601</v>
      </c>
      <c r="C101" s="140" t="s">
        <v>46</v>
      </c>
      <c r="D101" s="50">
        <f t="shared" si="0"/>
        <v>6700</v>
      </c>
      <c r="E101" s="50">
        <v>6700</v>
      </c>
      <c r="F101" s="184">
        <v>6700</v>
      </c>
      <c r="G101" s="185"/>
      <c r="H101" s="17"/>
      <c r="I101" s="185"/>
      <c r="J101" s="126" t="s">
        <v>17</v>
      </c>
    </row>
    <row r="102" spans="1:10" s="76" customFormat="1" ht="18" customHeight="1" thickTop="1" thickBot="1" x14ac:dyDescent="0.25">
      <c r="A102" s="77" t="s">
        <v>19</v>
      </c>
      <c r="B102" s="78"/>
      <c r="C102" s="78"/>
      <c r="D102" s="75">
        <f>D11+D28+D43+D58+D62+D69+D71+D79+D81+D93+D95</f>
        <v>2024640</v>
      </c>
      <c r="E102" s="75">
        <f>E11+E28+E43+E58+E62+E69+E71+E79+E81+E93+E95</f>
        <v>2024640</v>
      </c>
      <c r="F102" s="75">
        <f>F11+F28+F43+F58+F62+F69+F71+F81+F93+F95</f>
        <v>1879991</v>
      </c>
      <c r="G102" s="75">
        <f>G11+G28+G43+G58+G62+G69+G71+G81+G93+G95</f>
        <v>0</v>
      </c>
      <c r="H102" s="75">
        <f>H11+H28+H43+H58+H62+H69+H71+H79+H81+H93+H95</f>
        <v>144649</v>
      </c>
      <c r="I102" s="75">
        <f>I11+I28+I43+I58+I62+I69+I71+I81+I93+I95</f>
        <v>0</v>
      </c>
      <c r="J102" s="186"/>
    </row>
    <row r="103" spans="1:10" ht="15.75" thickTop="1" x14ac:dyDescent="0.25">
      <c r="J103" s="187"/>
    </row>
    <row r="109" spans="1:10" x14ac:dyDescent="0.25">
      <c r="C109" s="188"/>
    </row>
    <row r="110" spans="1:10" x14ac:dyDescent="0.25">
      <c r="C110" s="188"/>
    </row>
    <row r="111" spans="1:10" x14ac:dyDescent="0.25">
      <c r="C111" s="188"/>
    </row>
  </sheetData>
  <mergeCells count="15">
    <mergeCell ref="A102:C102"/>
    <mergeCell ref="A6:J6"/>
    <mergeCell ref="A7:A9"/>
    <mergeCell ref="B7:B9"/>
    <mergeCell ref="C7:C9"/>
    <mergeCell ref="H1:J1"/>
    <mergeCell ref="A5:J5"/>
    <mergeCell ref="H2:J2"/>
    <mergeCell ref="H3:J3"/>
    <mergeCell ref="H4:J4"/>
    <mergeCell ref="D7:D9"/>
    <mergeCell ref="E7:I7"/>
    <mergeCell ref="J7:J9"/>
    <mergeCell ref="E8:E9"/>
    <mergeCell ref="F8:I8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2016-09-20T09:23:49Z</cp:lastPrinted>
  <dcterms:created xsi:type="dcterms:W3CDTF">2011-11-03T18:58:59Z</dcterms:created>
  <dcterms:modified xsi:type="dcterms:W3CDTF">2016-09-20T10:43:19Z</dcterms:modified>
</cp:coreProperties>
</file>