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SESJE\02.27 Uchwała\BUDŻET\"/>
    </mc:Choice>
  </mc:AlternateContent>
  <xr:revisionPtr revIDLastSave="0" documentId="13_ncr:1_{47179B25-FC65-408D-B488-191A300EEF0E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E51" i="1"/>
  <c r="F51" i="1"/>
  <c r="E63" i="1"/>
  <c r="D63" i="1" s="1"/>
  <c r="F8" i="1"/>
  <c r="F14" i="1"/>
  <c r="H14" i="1"/>
  <c r="I14" i="1"/>
  <c r="E38" i="1"/>
  <c r="D38" i="1" s="1"/>
  <c r="E47" i="1"/>
  <c r="H47" i="1"/>
  <c r="E20" i="1"/>
  <c r="D20" i="1" s="1"/>
  <c r="F47" i="1"/>
  <c r="E21" i="1"/>
  <c r="D21" i="1" s="1"/>
  <c r="E53" i="1"/>
  <c r="D53" i="1" s="1"/>
  <c r="E54" i="1"/>
  <c r="D54" i="1" s="1"/>
  <c r="E55" i="1"/>
  <c r="D55" i="1" s="1"/>
  <c r="E56" i="1"/>
  <c r="D56" i="1" s="1"/>
  <c r="E57" i="1"/>
  <c r="D57" i="1" s="1"/>
  <c r="E58" i="1"/>
  <c r="D58" i="1" s="1"/>
  <c r="E59" i="1"/>
  <c r="D59" i="1" s="1"/>
  <c r="E60" i="1"/>
  <c r="D60" i="1" s="1"/>
  <c r="E61" i="1"/>
  <c r="D61" i="1" s="1"/>
  <c r="E52" i="1"/>
  <c r="D52" i="1" s="1"/>
  <c r="E62" i="1"/>
  <c r="D62" i="1" s="1"/>
  <c r="H51" i="1"/>
  <c r="F42" i="1"/>
  <c r="H42" i="1"/>
  <c r="E45" i="1"/>
  <c r="D45" i="1" s="1"/>
  <c r="E46" i="1"/>
  <c r="D46" i="1" s="1"/>
  <c r="E44" i="1"/>
  <c r="D44" i="1" s="1"/>
  <c r="D48" i="1"/>
  <c r="G51" i="1"/>
  <c r="I51" i="1"/>
  <c r="G47" i="1"/>
  <c r="I47" i="1"/>
  <c r="I42" i="1"/>
  <c r="E43" i="1"/>
  <c r="E41" i="1"/>
  <c r="D41" i="1" s="1"/>
  <c r="E39" i="1"/>
  <c r="D39" i="1" s="1"/>
  <c r="E40" i="1"/>
  <c r="D40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E33" i="1"/>
  <c r="D33" i="1" s="1"/>
  <c r="E34" i="1"/>
  <c r="D34" i="1" s="1"/>
  <c r="E35" i="1"/>
  <c r="E36" i="1"/>
  <c r="D36" i="1" s="1"/>
  <c r="E24" i="1"/>
  <c r="D24" i="1" s="1"/>
  <c r="E16" i="1"/>
  <c r="D16" i="1" s="1"/>
  <c r="E17" i="1"/>
  <c r="D17" i="1" s="1"/>
  <c r="E18" i="1"/>
  <c r="D18" i="1" s="1"/>
  <c r="E19" i="1"/>
  <c r="D19" i="1" s="1"/>
  <c r="E15" i="1"/>
  <c r="D15" i="1" s="1"/>
  <c r="E10" i="1"/>
  <c r="D10" i="1" s="1"/>
  <c r="E11" i="1"/>
  <c r="D11" i="1" s="1"/>
  <c r="E12" i="1"/>
  <c r="D12" i="1" s="1"/>
  <c r="E9" i="1"/>
  <c r="D9" i="1" s="1"/>
  <c r="E8" i="1" l="1"/>
  <c r="D47" i="1"/>
  <c r="E42" i="1"/>
  <c r="D42" i="1" s="1"/>
  <c r="D50" i="1"/>
  <c r="G64" i="1"/>
  <c r="D43" i="1"/>
  <c r="F23" i="1" l="1"/>
  <c r="H8" i="1"/>
  <c r="F37" i="1"/>
  <c r="I37" i="1"/>
  <c r="E22" i="1"/>
  <c r="D22" i="1" l="1"/>
  <c r="E14" i="1"/>
  <c r="D14" i="1" s="1"/>
  <c r="H37" i="1"/>
  <c r="F64" i="1"/>
  <c r="H64" i="1"/>
  <c r="I8" i="1"/>
  <c r="E37" i="1"/>
  <c r="I23" i="1"/>
  <c r="E23" i="1" l="1"/>
  <c r="D23" i="1" s="1"/>
  <c r="I64" i="1"/>
  <c r="D8" i="1" l="1"/>
  <c r="E64" i="1"/>
  <c r="D37" i="1"/>
  <c r="D64" i="1" l="1"/>
</calcChain>
</file>

<file path=xl/sharedStrings.xml><?xml version="1.0" encoding="utf-8"?>
<sst xmlns="http://schemas.openxmlformats.org/spreadsheetml/2006/main" count="126" uniqueCount="81">
  <si>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</si>
  <si>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</si>
  <si>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</si>
  <si>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</si>
  <si>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</si>
  <si>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</si>
  <si>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</si>
  <si>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</si>
  <si>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</si>
  <si>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</si>
  <si>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</si>
  <si>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</si>
  <si>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</si>
  <si>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</si>
  <si>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</si>
  <si>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</si>
  <si>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</si>
  <si>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</si>
  <si>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</si>
  <si>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</si>
  <si>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Budowa stacji uzdatniania wody w Blankach</t>
  </si>
  <si>
    <t>O1043</t>
  </si>
  <si>
    <t>Modernizacja sieci komputerowej</t>
  </si>
  <si>
    <t>Dofinansowanie budowy urządzeń wodociągowych realizow. przez osoby fizyczne i prawne</t>
  </si>
  <si>
    <t>01044</t>
  </si>
  <si>
    <t xml:space="preserve">Urząd Gminy </t>
  </si>
  <si>
    <t>Bezpieczeństwo publiczne i ochrona przeciwpożarowa</t>
  </si>
  <si>
    <t>01043</t>
  </si>
  <si>
    <t>Budowa sieci wodociągowej w miejscowości Kłębowo (osiedle przy jeziorze)</t>
  </si>
  <si>
    <t>Modernizacja odcinka drogi nr 117025N Knipy Granica gminy Napraty Etap II</t>
  </si>
  <si>
    <t xml:space="preserve">Modernizacja odcinka drogi nr 117011N Ignalin Bobrownik </t>
  </si>
  <si>
    <t>Utwardzenie placu Długołeka 9 (zakup płyt betonowych)</t>
  </si>
  <si>
    <t>Zakup wraz z montażem pieca c.o. do kotłowni komunalnej Ignalin 8</t>
  </si>
  <si>
    <t>Urząd Gminy - Wykonanie ekspertyzy na plac przy UG wraz z wiatami garażowymi</t>
  </si>
  <si>
    <t>Modernizacja świetlicy Ignalin 8</t>
  </si>
  <si>
    <t>Modernizacja odcinka drogi publicznej nr 117027 N Sarnowo DW 513</t>
  </si>
  <si>
    <t>Modernizacja odcinka drogi nr 117019N Runowo -Łaniewo</t>
  </si>
  <si>
    <t>Zakup ciągnika z przyczepą</t>
  </si>
  <si>
    <t>WYDATKI  INWESTYCYJNE  NA  2023 R.</t>
  </si>
  <si>
    <t>Rozbudowa oczyszczalni Rogóż (Projekt: poprawa gospodarki wodno-ściekowej w gminie Lidzbark Warmińki)</t>
  </si>
  <si>
    <t>Modernizacja budynku komunalnego Bugi 13 - Remont budynku komunalnego - klatka schodowa, schody</t>
  </si>
  <si>
    <t>Modernizacja budynku komunalnego Rogóz 19/4 - Remont lokalu komunalnego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</si>
  <si>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</si>
  <si>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</si>
  <si>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 xml:space="preserve">Modernizacja budynku komunalnego Runowo 24/6 - wymiana instalacji elektrycznej w lokalu mieszkalnym </t>
  </si>
  <si>
    <t xml:space="preserve">Modernizacja budynku komunalnego Sarnowo 2/1 - wymiana instalacji elektrycznej w lokalu mieszkalnym </t>
  </si>
  <si>
    <t>Modernizacja budynku komunalnego Stabunity 1  - naprawa dachu i komina, rynny, parapety</t>
  </si>
  <si>
    <t xml:space="preserve">Modernizacja budynku komunalnego Kierz 8 -  wykonanie łazienki i wykonanie instalacji elektrycznej </t>
  </si>
  <si>
    <t xml:space="preserve">Modernizacja budynku komunalnego Runowo 41 - remont dachu oraz lokalu mieszkalnego </t>
  </si>
  <si>
    <t>Aparaty powietrzne OSP Stryjkowo 2 komplety</t>
  </si>
  <si>
    <t>rok budżetowy 2023 (6+7+8+9)</t>
  </si>
  <si>
    <t xml:space="preserve">Modernizacja budynku Urzędu Gminy  (remont klatek schodowych, strych, dodatkowe wyjście ewakuacyjne) </t>
  </si>
  <si>
    <t xml:space="preserve">Zakup hydrantów wewnętrznych </t>
  </si>
  <si>
    <t>Zakup pieców c.o.</t>
  </si>
  <si>
    <t>Poprawa efektywności energetycznej budynków i instalacji publicznych w Gminie Lidzbark Warmiński (termomodernizacja budynku OSP Runowo)</t>
  </si>
  <si>
    <t>Poprawa efektywności energetycznej budynków i instalacji publicznych w Gminie Lidzbark Warmiński (termomodernizacja budynku OSP Stryjkowo)</t>
  </si>
  <si>
    <t>Poprawa efektywności energetycznej budynków i instalacji publicznych w Gminie Lidzbark Warmiński (termomodernizacja budynku OSP Rogóż)</t>
  </si>
  <si>
    <t>Poprawa efektywności energetycznej budynków i instalacji publicznych w Gminie Lidzbark Warmiński (termomodernizacja świetlicy w Blankach)</t>
  </si>
  <si>
    <t>Poprawa efektywności energetycznej budynków i instalacji publicznych w Gminie Lidzbark Warmiński (termomodernizacja świetlicy w Kłębowie )</t>
  </si>
  <si>
    <t>Poprawa efektywności energetycznej budynków i instalacji publicznych w Gminie Lidzbark Warmiński (termomodernizacja świetlicy w Kraszewie)</t>
  </si>
  <si>
    <t>Poprawa efektywności energetycznej budynków i instalacji publicznych w Gminie Lidzbark Warmiński (termomodernizacja świetlicy w Miejskiej Woli)</t>
  </si>
  <si>
    <t>Poprawa efektywności energetycznej budynków i instalacji publicznych w Gminie Lidzbark Warmiński (termomodernizacja świetlicy w Miłogórzu )</t>
  </si>
  <si>
    <t>Poprawa efektywności energetycznej budynków i instalacji publicznych w Gminie Lidzbark Warmiński (termomodernizacja świetlicy w Morawie)</t>
  </si>
  <si>
    <t>Poprawa efektywności energetycznej budynków i instalacji publicznych w Gminie Lidzbark Warmiński (termomodernizacja świetlicy w Nowosadach)</t>
  </si>
  <si>
    <t>Poprawa efektywności energetycznej budynków i instalacji publicznych w Gminie Lidzbark Warmiński (termomodernizacja świetlicy w Sarnowie)</t>
  </si>
  <si>
    <t>Poprawa efektywności energetycznej budynków i instalacji publicznych w Gminie Lidzbark Warmiński (termomodernizacja GCK w Pilniku)</t>
  </si>
  <si>
    <t>Modernizacja drogi nr 117025N DK51 Markajmy -Knipy - gr. gminy (Napraty) -FOGR</t>
  </si>
  <si>
    <t>Zamiana działek z Lasami Państwowymi (Po stronie nadleśnictwa dwie działki w m Rogóż, jedna działka w m. Markajmy cmentarz. Po stronie gminy tereny leśne tj. dwie działki w m. Medyny oraz jedna działka Świętnik)</t>
  </si>
  <si>
    <t>SP Rogóż</t>
  </si>
  <si>
    <t>SP Kraszewo</t>
  </si>
  <si>
    <t xml:space="preserve">Zakup zamiatarki </t>
  </si>
  <si>
    <t>Zakup dwóch łyżek do ładowarki teleskopowej New Holland</t>
  </si>
  <si>
    <t>SP Runowo</t>
  </si>
  <si>
    <t>Zakup szafek szkolnych  do szatni (Szkoła Podstawowa w Rogóżu)</t>
  </si>
  <si>
    <t>Zakup szafek szkolnych do szatni (Szkoła Podstawowa w Runowie)</t>
  </si>
  <si>
    <t>Zakup szafek szkolnych do szatni (Szkoła Podstawowa w Kraszewie)</t>
  </si>
  <si>
    <t xml:space="preserve">Modernizacja budynku komunalnego Kochanówka 17 - remont klatki schodowej, właz na górę, utwardzenie gruntu </t>
  </si>
  <si>
    <t>Poprawa efektywności energetycznej budynków i instalacji publicznych w Gminie Lidzbark Warmiński (termomodernizacja świetlicy w Łaniewie )</t>
  </si>
  <si>
    <t>01095</t>
  </si>
  <si>
    <t>Modernizacja budynku Gminnego Centrum Kultury w Pilniku</t>
  </si>
  <si>
    <t>Załącznik Nr 3 do Uchwały Nr LI/384/2023 Rady Gminy Lidzbark Warmiński z dnia 27 lutego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</si>
</sst>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_-* #,##0.0\ _z_ł_-;\-* #,##0.0\ _z_ł_-;_-* &quot;-&quot;??\ _z_ł_-;_-@_-"/>
  </numFmts>
  <fonts count="46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6"/>
      <name val="Times New Roman CE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sz val="10"/>
      <color theme="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>
      <alignment horizontal="left" vertical="center"/>
    </xf>
    <xf numFmtId="0" fontId="2" fillId="0" borderId="0"/>
    <xf numFmtId="0" fontId="23" fillId="0" borderId="0">
      <alignment horizontal="left" vertical="center"/>
    </xf>
  </cellStyleXfs>
  <cellXfs count="233">
    <xf numFmtId="0" fontId="0" fillId="0" borderId="0" xfId="0"/>
    <xf numFmtId="0" fontId="1" fillId="2" borderId="0" xfId="1" applyFill="1"/>
    <xf numFmtId="0" fontId="0" fillId="2" borderId="0" xfId="0" applyFill="1"/>
    <xf numFmtId="164" fontId="9" fillId="2" borderId="2" xfId="2" applyFont="1" applyFill="1" applyBorder="1" applyAlignment="1">
      <alignment vertical="center"/>
    </xf>
    <xf numFmtId="0" fontId="27" fillId="2" borderId="0" xfId="0" applyFont="1" applyFill="1"/>
    <xf numFmtId="164" fontId="25" fillId="2" borderId="2" xfId="4" applyFont="1" applyFill="1" applyBorder="1" applyAlignment="1">
      <alignment vertical="center" wrapText="1"/>
    </xf>
    <xf numFmtId="164" fontId="20" fillId="2" borderId="0" xfId="4" applyFont="1" applyFill="1"/>
    <xf numFmtId="164" fontId="28" fillId="2" borderId="4" xfId="4" applyFont="1" applyFill="1" applyBorder="1" applyAlignment="1">
      <alignment vertical="center" wrapText="1"/>
    </xf>
    <xf numFmtId="165" fontId="24" fillId="2" borderId="4" xfId="4" quotePrefix="1" applyNumberFormat="1" applyFont="1" applyFill="1" applyBorder="1" applyAlignment="1">
      <alignment vertical="center" wrapText="1"/>
    </xf>
    <xf numFmtId="164" fontId="9" fillId="2" borderId="4" xfId="2" applyFont="1" applyFill="1" applyBorder="1" applyAlignment="1">
      <alignment vertical="center"/>
    </xf>
    <xf numFmtId="164" fontId="25" fillId="2" borderId="4" xfId="2" applyFont="1" applyFill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/>
    </xf>
    <xf numFmtId="164" fontId="28" fillId="2" borderId="4" xfId="2" applyFont="1" applyFill="1" applyBorder="1" applyAlignment="1">
      <alignment vertical="center"/>
    </xf>
    <xf numFmtId="0" fontId="15" fillId="2" borderId="4" xfId="1" applyFont="1" applyFill="1" applyBorder="1" applyAlignment="1">
      <alignment horizontal="center" vertical="center"/>
    </xf>
    <xf numFmtId="0" fontId="32" fillId="2" borderId="3" xfId="1" applyFont="1" applyFill="1" applyBorder="1" applyAlignment="1">
      <alignment horizontal="center" vertical="center" wrapText="1"/>
    </xf>
    <xf numFmtId="0" fontId="32" fillId="2" borderId="3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8" fillId="2" borderId="4" xfId="1" applyFont="1" applyFill="1" applyBorder="1" applyAlignment="1">
      <alignment horizontal="center" vertical="center"/>
    </xf>
    <xf numFmtId="0" fontId="35" fillId="2" borderId="0" xfId="0" applyFont="1" applyFill="1"/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vertical="center"/>
    </xf>
    <xf numFmtId="164" fontId="25" fillId="2" borderId="3" xfId="4" applyFont="1" applyFill="1" applyBorder="1" applyAlignment="1">
      <alignment vertical="center" wrapText="1"/>
    </xf>
    <xf numFmtId="164" fontId="25" fillId="2" borderId="3" xfId="2" applyFont="1" applyFill="1" applyBorder="1" applyAlignment="1">
      <alignment vertical="center"/>
    </xf>
    <xf numFmtId="49" fontId="29" fillId="2" borderId="3" xfId="1" applyNumberFormat="1" applyFont="1" applyFill="1" applyBorder="1" applyAlignment="1">
      <alignment horizontal="center" vertical="center"/>
    </xf>
    <xf numFmtId="0" fontId="32" fillId="2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25" fillId="2" borderId="12" xfId="1" applyFont="1" applyFill="1" applyBorder="1" applyAlignment="1">
      <alignment horizontal="center" vertical="center"/>
    </xf>
    <xf numFmtId="0" fontId="28" fillId="2" borderId="11" xfId="1" applyFont="1" applyFill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/>
    </xf>
    <xf numFmtId="0" fontId="28" fillId="2" borderId="9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164" fontId="6" fillId="3" borderId="14" xfId="2" applyFont="1" applyFill="1" applyBorder="1" applyAlignment="1">
      <alignment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vertical="center" wrapText="1"/>
    </xf>
    <xf numFmtId="164" fontId="12" fillId="3" borderId="14" xfId="2" applyFont="1" applyFill="1" applyBorder="1" applyAlignment="1">
      <alignment vertical="center"/>
    </xf>
    <xf numFmtId="164" fontId="12" fillId="3" borderId="14" xfId="2" applyFont="1" applyFill="1" applyBorder="1" applyAlignment="1">
      <alignment horizontal="center" vertical="center"/>
    </xf>
    <xf numFmtId="164" fontId="16" fillId="2" borderId="2" xfId="2" applyFont="1" applyFill="1" applyBorder="1" applyAlignment="1">
      <alignment horizontal="right" vertical="center"/>
    </xf>
    <xf numFmtId="164" fontId="9" fillId="2" borderId="4" xfId="4" applyFont="1" applyFill="1" applyBorder="1" applyAlignment="1">
      <alignment vertical="center" wrapText="1"/>
    </xf>
    <xf numFmtId="0" fontId="16" fillId="2" borderId="2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164" fontId="16" fillId="2" borderId="2" xfId="2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164" fontId="25" fillId="2" borderId="4" xfId="4" applyFont="1" applyFill="1" applyBorder="1" applyAlignment="1">
      <alignment vertical="center" wrapText="1"/>
    </xf>
    <xf numFmtId="0" fontId="43" fillId="0" borderId="4" xfId="0" applyFont="1" applyBorder="1" applyAlignment="1">
      <alignment vertical="center" wrapText="1"/>
    </xf>
    <xf numFmtId="0" fontId="40" fillId="0" borderId="4" xfId="0" applyFont="1" applyBorder="1" applyAlignment="1">
      <alignment vertical="center" wrapText="1"/>
    </xf>
    <xf numFmtId="0" fontId="40" fillId="0" borderId="17" xfId="0" applyFont="1" applyBorder="1" applyAlignment="1">
      <alignment vertical="center" wrapText="1"/>
    </xf>
    <xf numFmtId="164" fontId="33" fillId="2" borderId="4" xfId="4" applyFont="1" applyFill="1" applyBorder="1" applyAlignment="1">
      <alignment horizontal="center" vertical="center" wrapText="1"/>
    </xf>
    <xf numFmtId="164" fontId="29" fillId="2" borderId="4" xfId="2" applyFont="1" applyFill="1" applyBorder="1" applyAlignment="1" applyProtection="1">
      <alignment horizontal="right" vertical="center" wrapText="1"/>
    </xf>
    <xf numFmtId="0" fontId="1" fillId="2" borderId="0" xfId="1" applyFill="1" applyAlignment="1">
      <alignment horizontal="right"/>
    </xf>
    <xf numFmtId="0" fontId="32" fillId="2" borderId="3" xfId="2" applyNumberFormat="1" applyFont="1" applyFill="1" applyBorder="1" applyAlignment="1">
      <alignment horizontal="right" wrapText="1"/>
    </xf>
    <xf numFmtId="164" fontId="6" fillId="3" borderId="1" xfId="2" applyFont="1" applyFill="1" applyBorder="1" applyAlignment="1">
      <alignment horizontal="right" vertical="center"/>
    </xf>
    <xf numFmtId="164" fontId="8" fillId="2" borderId="2" xfId="2" applyFont="1" applyFill="1" applyBorder="1" applyAlignment="1" applyProtection="1">
      <alignment horizontal="right" vertical="center" wrapText="1"/>
    </xf>
    <xf numFmtId="164" fontId="8" fillId="2" borderId="4" xfId="2" applyFont="1" applyFill="1" applyBorder="1" applyAlignment="1" applyProtection="1">
      <alignment horizontal="right" vertical="center" wrapText="1"/>
    </xf>
    <xf numFmtId="164" fontId="29" fillId="2" borderId="3" xfId="2" applyFont="1" applyFill="1" applyBorder="1" applyAlignment="1" applyProtection="1">
      <alignment horizontal="right" vertical="center" wrapText="1"/>
    </xf>
    <xf numFmtId="164" fontId="6" fillId="3" borderId="14" xfId="2" applyFont="1" applyFill="1" applyBorder="1" applyAlignment="1">
      <alignment horizontal="right" vertical="center"/>
    </xf>
    <xf numFmtId="4" fontId="43" fillId="0" borderId="18" xfId="0" applyNumberFormat="1" applyFont="1" applyBorder="1" applyAlignment="1">
      <alignment horizontal="right" vertical="center"/>
    </xf>
    <xf numFmtId="164" fontId="12" fillId="3" borderId="14" xfId="2" applyFont="1" applyFill="1" applyBorder="1" applyAlignment="1">
      <alignment horizontal="right" vertical="center"/>
    </xf>
    <xf numFmtId="43" fontId="40" fillId="0" borderId="16" xfId="4" applyNumberFormat="1" applyFont="1" applyBorder="1" applyAlignment="1">
      <alignment horizontal="right" vertical="center"/>
    </xf>
    <xf numFmtId="43" fontId="40" fillId="0" borderId="16" xfId="4" applyNumberFormat="1" applyFont="1" applyBorder="1" applyAlignment="1">
      <alignment horizontal="right"/>
    </xf>
    <xf numFmtId="164" fontId="24" fillId="2" borderId="4" xfId="4" quotePrefix="1" applyFont="1" applyFill="1" applyBorder="1" applyAlignment="1">
      <alignment horizontal="right" vertical="center" wrapText="1"/>
    </xf>
    <xf numFmtId="164" fontId="29" fillId="2" borderId="2" xfId="2" applyFont="1" applyFill="1" applyBorder="1" applyAlignment="1" applyProtection="1">
      <alignment horizontal="right" vertical="center" wrapText="1"/>
    </xf>
    <xf numFmtId="164" fontId="40" fillId="2" borderId="4" xfId="2" applyFont="1" applyFill="1" applyBorder="1" applyAlignment="1" applyProtection="1">
      <alignment horizontal="right" vertical="center" wrapText="1"/>
    </xf>
    <xf numFmtId="0" fontId="0" fillId="2" borderId="0" xfId="0" applyFill="1" applyAlignment="1">
      <alignment horizontal="right"/>
    </xf>
    <xf numFmtId="164" fontId="16" fillId="2" borderId="2" xfId="2" applyFont="1" applyFill="1" applyBorder="1" applyAlignment="1">
      <alignment horizontal="right" vertical="center" wrapText="1"/>
    </xf>
    <xf numFmtId="164" fontId="16" fillId="2" borderId="7" xfId="2" applyFont="1" applyFill="1" applyBorder="1" applyAlignment="1">
      <alignment horizontal="right" vertical="center" wrapText="1"/>
    </xf>
    <xf numFmtId="164" fontId="6" fillId="3" borderId="14" xfId="2" applyFont="1" applyFill="1" applyBorder="1" applyAlignment="1">
      <alignment horizontal="right" vertical="center" wrapText="1"/>
    </xf>
    <xf numFmtId="166" fontId="18" fillId="2" borderId="13" xfId="2" applyNumberFormat="1" applyFont="1" applyFill="1" applyBorder="1" applyAlignment="1">
      <alignment horizontal="right" vertical="center" wrapText="1"/>
    </xf>
    <xf numFmtId="164" fontId="28" fillId="2" borderId="2" xfId="2" applyFont="1" applyFill="1" applyBorder="1" applyAlignment="1">
      <alignment horizontal="right" vertical="center" wrapText="1"/>
    </xf>
    <xf numFmtId="0" fontId="1" fillId="2" borderId="0" xfId="1" applyFill="1" applyAlignment="1">
      <alignment horizontal="right" vertical="center" wrapText="1"/>
    </xf>
    <xf numFmtId="0" fontId="32" fillId="2" borderId="3" xfId="2" applyNumberFormat="1" applyFont="1" applyFill="1" applyBorder="1" applyAlignment="1">
      <alignment horizontal="right" vertical="center" wrapText="1"/>
    </xf>
    <xf numFmtId="164" fontId="6" fillId="3" borderId="1" xfId="2" applyFont="1" applyFill="1" applyBorder="1" applyAlignment="1">
      <alignment horizontal="right" vertical="center" wrapText="1"/>
    </xf>
    <xf numFmtId="164" fontId="8" fillId="2" borderId="2" xfId="4" applyFont="1" applyFill="1" applyBorder="1" applyAlignment="1">
      <alignment horizontal="right" vertical="center" wrapText="1"/>
    </xf>
    <xf numFmtId="164" fontId="29" fillId="2" borderId="2" xfId="4" quotePrefix="1" applyFont="1" applyFill="1" applyBorder="1" applyAlignment="1">
      <alignment horizontal="right" vertical="center" wrapText="1"/>
    </xf>
    <xf numFmtId="164" fontId="29" fillId="2" borderId="4" xfId="4" quotePrefix="1" applyFont="1" applyFill="1" applyBorder="1" applyAlignment="1">
      <alignment horizontal="right" vertical="center" wrapText="1"/>
    </xf>
    <xf numFmtId="164" fontId="28" fillId="2" borderId="4" xfId="2" applyFont="1" applyFill="1" applyBorder="1" applyAlignment="1">
      <alignment horizontal="right" vertical="center" wrapText="1"/>
    </xf>
    <xf numFmtId="164" fontId="12" fillId="3" borderId="14" xfId="2" applyFont="1" applyFill="1" applyBorder="1" applyAlignment="1">
      <alignment horizontal="right" vertical="center" wrapText="1"/>
    </xf>
    <xf numFmtId="164" fontId="28" fillId="2" borderId="7" xfId="2" applyFont="1" applyFill="1" applyBorder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164" fontId="16" fillId="2" borderId="2" xfId="4" applyFont="1" applyFill="1" applyBorder="1" applyAlignment="1">
      <alignment horizontal="right" vertical="center" wrapText="1"/>
    </xf>
    <xf numFmtId="164" fontId="32" fillId="2" borderId="3" xfId="4" applyFont="1" applyFill="1" applyBorder="1" applyAlignment="1">
      <alignment horizontal="right" vertical="center" wrapText="1"/>
    </xf>
    <xf numFmtId="164" fontId="9" fillId="2" borderId="2" xfId="4" applyFont="1" applyFill="1" applyBorder="1" applyAlignment="1">
      <alignment horizontal="right" vertical="center" wrapText="1"/>
    </xf>
    <xf numFmtId="164" fontId="25" fillId="2" borderId="3" xfId="4" applyFont="1" applyFill="1" applyBorder="1" applyAlignment="1">
      <alignment horizontal="right" vertical="center" wrapText="1"/>
    </xf>
    <xf numFmtId="164" fontId="6" fillId="3" borderId="14" xfId="4" applyFont="1" applyFill="1" applyBorder="1" applyAlignment="1">
      <alignment horizontal="right" vertical="center" wrapText="1"/>
    </xf>
    <xf numFmtId="164" fontId="25" fillId="2" borderId="2" xfId="4" applyFont="1" applyFill="1" applyBorder="1" applyAlignment="1">
      <alignment horizontal="right" vertical="center" wrapText="1"/>
    </xf>
    <xf numFmtId="164" fontId="28" fillId="2" borderId="4" xfId="4" applyFont="1" applyFill="1" applyBorder="1" applyAlignment="1">
      <alignment horizontal="right" vertical="center" wrapText="1"/>
    </xf>
    <xf numFmtId="164" fontId="12" fillId="3" borderId="14" xfId="4" applyFont="1" applyFill="1" applyBorder="1" applyAlignment="1">
      <alignment horizontal="right" vertical="center" wrapText="1"/>
    </xf>
    <xf numFmtId="164" fontId="28" fillId="2" borderId="2" xfId="4" applyFont="1" applyFill="1" applyBorder="1" applyAlignment="1">
      <alignment horizontal="right" vertical="center" wrapText="1"/>
    </xf>
    <xf numFmtId="164" fontId="28" fillId="2" borderId="3" xfId="4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horizontal="right" vertical="center" wrapText="1"/>
    </xf>
    <xf numFmtId="164" fontId="0" fillId="2" borderId="0" xfId="4" applyFont="1" applyFill="1" applyAlignment="1">
      <alignment horizontal="right" vertical="center" wrapText="1"/>
    </xf>
    <xf numFmtId="0" fontId="39" fillId="2" borderId="7" xfId="1" applyFont="1" applyFill="1" applyBorder="1" applyAlignment="1">
      <alignment horizontal="center" vertical="center"/>
    </xf>
    <xf numFmtId="164" fontId="29" fillId="2" borderId="7" xfId="4" quotePrefix="1" applyFont="1" applyFill="1" applyBorder="1" applyAlignment="1">
      <alignment horizontal="right" vertical="center" wrapText="1"/>
    </xf>
    <xf numFmtId="164" fontId="40" fillId="2" borderId="7" xfId="2" applyFont="1" applyFill="1" applyBorder="1" applyAlignment="1" applyProtection="1">
      <alignment horizontal="right" vertical="center" wrapText="1"/>
    </xf>
    <xf numFmtId="164" fontId="25" fillId="2" borderId="7" xfId="4" applyFont="1" applyFill="1" applyBorder="1" applyAlignment="1">
      <alignment vertical="center" wrapText="1"/>
    </xf>
    <xf numFmtId="164" fontId="28" fillId="2" borderId="7" xfId="4" applyFont="1" applyFill="1" applyBorder="1" applyAlignment="1">
      <alignment horizontal="right" vertical="center" wrapText="1"/>
    </xf>
    <xf numFmtId="0" fontId="39" fillId="2" borderId="3" xfId="1" applyFont="1" applyFill="1" applyBorder="1" applyAlignment="1">
      <alignment horizontal="center" vertical="center"/>
    </xf>
    <xf numFmtId="164" fontId="40" fillId="2" borderId="3" xfId="2" applyFont="1" applyFill="1" applyBorder="1" applyAlignment="1" applyProtection="1">
      <alignment horizontal="right" vertical="center" wrapText="1"/>
    </xf>
    <xf numFmtId="0" fontId="42" fillId="2" borderId="12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40" fillId="0" borderId="19" xfId="0" applyFont="1" applyBorder="1" applyAlignment="1">
      <alignment vertical="center" wrapText="1"/>
    </xf>
    <xf numFmtId="164" fontId="8" fillId="2" borderId="3" xfId="2" applyFont="1" applyFill="1" applyBorder="1" applyAlignment="1" applyProtection="1">
      <alignment horizontal="right" vertical="center" wrapText="1"/>
    </xf>
    <xf numFmtId="164" fontId="9" fillId="2" borderId="3" xfId="4" applyFont="1" applyFill="1" applyBorder="1" applyAlignment="1">
      <alignment vertical="center" wrapText="1"/>
    </xf>
    <xf numFmtId="164" fontId="16" fillId="2" borderId="3" xfId="4" applyFont="1" applyFill="1" applyBorder="1" applyAlignment="1">
      <alignment horizontal="right" vertical="center" wrapText="1"/>
    </xf>
    <xf numFmtId="0" fontId="11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37" fillId="4" borderId="14" xfId="5" quotePrefix="1" applyFont="1" applyFill="1" applyBorder="1" applyAlignment="1">
      <alignment horizontal="left" vertical="center" wrapText="1"/>
    </xf>
    <xf numFmtId="164" fontId="38" fillId="4" borderId="14" xfId="4" quotePrefix="1" applyFont="1" applyFill="1" applyBorder="1" applyAlignment="1">
      <alignment horizontal="right" vertical="center" wrapText="1"/>
    </xf>
    <xf numFmtId="164" fontId="38" fillId="4" borderId="14" xfId="4" quotePrefix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justify" vertical="center" wrapText="1"/>
    </xf>
    <xf numFmtId="0" fontId="44" fillId="2" borderId="2" xfId="0" applyFont="1" applyFill="1" applyBorder="1" applyAlignment="1">
      <alignment wrapText="1"/>
    </xf>
    <xf numFmtId="0" fontId="44" fillId="2" borderId="4" xfId="0" applyFont="1" applyFill="1" applyBorder="1" applyAlignment="1">
      <alignment wrapText="1"/>
    </xf>
    <xf numFmtId="0" fontId="44" fillId="2" borderId="3" xfId="0" applyFont="1" applyFill="1" applyBorder="1" applyAlignment="1">
      <alignment wrapText="1"/>
    </xf>
    <xf numFmtId="0" fontId="21" fillId="0" borderId="4" xfId="0" applyFont="1" applyBorder="1" applyAlignment="1">
      <alignment vertical="center" wrapText="1"/>
    </xf>
    <xf numFmtId="0" fontId="40" fillId="2" borderId="3" xfId="5" quotePrefix="1" applyFont="1" applyFill="1" applyBorder="1" applyAlignment="1">
      <alignment horizontal="left" vertical="center" wrapText="1"/>
    </xf>
    <xf numFmtId="0" fontId="21" fillId="2" borderId="2" xfId="5" quotePrefix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vertical="center" wrapText="1"/>
    </xf>
    <xf numFmtId="0" fontId="45" fillId="2" borderId="0" xfId="0" applyFont="1" applyFill="1"/>
    <xf numFmtId="0" fontId="43" fillId="0" borderId="20" xfId="0" applyFont="1" applyBorder="1" applyAlignment="1">
      <alignment vertical="center" wrapText="1"/>
    </xf>
    <xf numFmtId="0" fontId="21" fillId="2" borderId="4" xfId="5" quotePrefix="1" applyFill="1" applyBorder="1" applyAlignment="1">
      <alignment horizontal="left" vertical="center" wrapText="1"/>
    </xf>
    <xf numFmtId="164" fontId="9" fillId="2" borderId="4" xfId="4" applyFont="1" applyFill="1" applyBorder="1" applyAlignment="1">
      <alignment horizontal="right" vertical="center" wrapText="1"/>
    </xf>
    <xf numFmtId="164" fontId="6" fillId="3" borderId="1" xfId="4" applyFont="1" applyFill="1" applyBorder="1" applyAlignment="1">
      <alignment horizontal="right" vertical="center" wrapText="1"/>
    </xf>
    <xf numFmtId="164" fontId="31" fillId="2" borderId="18" xfId="4" applyFont="1" applyFill="1" applyBorder="1" applyAlignment="1">
      <alignment horizontal="center" vertical="center" wrapText="1"/>
    </xf>
    <xf numFmtId="49" fontId="32" fillId="2" borderId="22" xfId="4" applyNumberFormat="1" applyFont="1" applyFill="1" applyBorder="1" applyAlignment="1">
      <alignment horizontal="center" vertical="center" wrapText="1"/>
    </xf>
    <xf numFmtId="164" fontId="6" fillId="3" borderId="23" xfId="2" applyFont="1" applyFill="1" applyBorder="1" applyAlignment="1">
      <alignment vertical="center"/>
    </xf>
    <xf numFmtId="164" fontId="9" fillId="2" borderId="21" xfId="4" applyFont="1" applyFill="1" applyBorder="1" applyAlignment="1">
      <alignment vertical="center"/>
    </xf>
    <xf numFmtId="164" fontId="9" fillId="2" borderId="18" xfId="4" applyFont="1" applyFill="1" applyBorder="1" applyAlignment="1">
      <alignment vertical="center"/>
    </xf>
    <xf numFmtId="164" fontId="25" fillId="2" borderId="22" xfId="4" applyFont="1" applyFill="1" applyBorder="1" applyAlignment="1">
      <alignment vertical="center"/>
    </xf>
    <xf numFmtId="164" fontId="6" fillId="3" borderId="24" xfId="2" applyFont="1" applyFill="1" applyBorder="1" applyAlignment="1">
      <alignment vertical="center"/>
    </xf>
    <xf numFmtId="164" fontId="25" fillId="2" borderId="21" xfId="4" applyFont="1" applyFill="1" applyBorder="1" applyAlignment="1">
      <alignment vertical="center"/>
    </xf>
    <xf numFmtId="164" fontId="28" fillId="2" borderId="18" xfId="4" applyFont="1" applyFill="1" applyBorder="1" applyAlignment="1">
      <alignment vertical="center" wrapText="1"/>
    </xf>
    <xf numFmtId="164" fontId="16" fillId="2" borderId="21" xfId="4" applyFont="1" applyFill="1" applyBorder="1" applyAlignment="1">
      <alignment horizontal="right" vertical="center"/>
    </xf>
    <xf numFmtId="165" fontId="24" fillId="2" borderId="18" xfId="4" quotePrefix="1" applyNumberFormat="1" applyFont="1" applyFill="1" applyBorder="1" applyAlignment="1">
      <alignment vertical="center" wrapText="1"/>
    </xf>
    <xf numFmtId="164" fontId="28" fillId="2" borderId="21" xfId="4" applyFont="1" applyFill="1" applyBorder="1" applyAlignment="1">
      <alignment vertical="center" wrapText="1"/>
    </xf>
    <xf numFmtId="164" fontId="28" fillId="2" borderId="22" xfId="4" applyFont="1" applyFill="1" applyBorder="1" applyAlignment="1">
      <alignment vertical="center" wrapText="1"/>
    </xf>
    <xf numFmtId="164" fontId="16" fillId="2" borderId="18" xfId="4" applyFont="1" applyFill="1" applyBorder="1" applyAlignment="1">
      <alignment vertical="center" wrapText="1"/>
    </xf>
    <xf numFmtId="164" fontId="16" fillId="2" borderId="22" xfId="4" applyFont="1" applyFill="1" applyBorder="1" applyAlignment="1">
      <alignment vertical="center" wrapText="1"/>
    </xf>
    <xf numFmtId="164" fontId="38" fillId="4" borderId="24" xfId="4" quotePrefix="1" applyFont="1" applyFill="1" applyBorder="1" applyAlignment="1">
      <alignment horizontal="center" vertical="center" wrapText="1"/>
    </xf>
    <xf numFmtId="164" fontId="41" fillId="2" borderId="25" xfId="4" applyFont="1" applyFill="1" applyBorder="1" applyAlignment="1">
      <alignment vertical="center" wrapText="1"/>
    </xf>
    <xf numFmtId="164" fontId="41" fillId="2" borderId="18" xfId="4" applyFont="1" applyFill="1" applyBorder="1" applyAlignment="1">
      <alignment vertical="center" wrapText="1"/>
    </xf>
    <xf numFmtId="164" fontId="41" fillId="2" borderId="22" xfId="4" applyFont="1" applyFill="1" applyBorder="1" applyAlignment="1">
      <alignment vertical="center" wrapText="1"/>
    </xf>
    <xf numFmtId="164" fontId="12" fillId="3" borderId="24" xfId="2" applyFont="1" applyFill="1" applyBorder="1" applyAlignment="1">
      <alignment horizontal="center" vertical="center"/>
    </xf>
    <xf numFmtId="164" fontId="16" fillId="2" borderId="21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vertical="center"/>
    </xf>
    <xf numFmtId="164" fontId="18" fillId="2" borderId="26" xfId="2" applyFont="1" applyFill="1" applyBorder="1" applyAlignment="1">
      <alignment horizontal="center" vertical="center"/>
    </xf>
    <xf numFmtId="4" fontId="10" fillId="2" borderId="29" xfId="1" applyNumberFormat="1" applyFont="1" applyFill="1" applyBorder="1" applyAlignment="1">
      <alignment horizontal="center" vertical="center"/>
    </xf>
    <xf numFmtId="4" fontId="26" fillId="2" borderId="29" xfId="1" applyNumberFormat="1" applyFont="1" applyFill="1" applyBorder="1" applyAlignment="1">
      <alignment horizontal="center" vertical="center"/>
    </xf>
    <xf numFmtId="0" fontId="36" fillId="0" borderId="29" xfId="0" applyFont="1" applyBorder="1" applyAlignment="1">
      <alignment vertical="center" wrapText="1"/>
    </xf>
    <xf numFmtId="4" fontId="26" fillId="2" borderId="30" xfId="1" applyNumberFormat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vertical="center" wrapText="1"/>
    </xf>
    <xf numFmtId="164" fontId="16" fillId="2" borderId="3" xfId="2" applyFont="1" applyFill="1" applyBorder="1" applyAlignment="1">
      <alignment horizontal="right" vertical="center" wrapText="1"/>
    </xf>
    <xf numFmtId="164" fontId="16" fillId="2" borderId="3" xfId="2" applyFont="1" applyFill="1" applyBorder="1" applyAlignment="1">
      <alignment horizontal="center" vertical="center"/>
    </xf>
    <xf numFmtId="164" fontId="16" fillId="2" borderId="22" xfId="2" applyFont="1" applyFill="1" applyBorder="1" applyAlignment="1">
      <alignment horizontal="center" vertical="center"/>
    </xf>
    <xf numFmtId="4" fontId="10" fillId="2" borderId="32" xfId="1" applyNumberFormat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164" fontId="28" fillId="2" borderId="2" xfId="2" applyFont="1" applyFill="1" applyBorder="1" applyAlignment="1">
      <alignment vertical="center"/>
    </xf>
    <xf numFmtId="164" fontId="6" fillId="2" borderId="21" xfId="2" applyFont="1" applyFill="1" applyBorder="1" applyAlignment="1">
      <alignment vertical="center"/>
    </xf>
    <xf numFmtId="4" fontId="26" fillId="2" borderId="28" xfId="1" applyNumberFormat="1" applyFont="1" applyFill="1" applyBorder="1" applyAlignment="1">
      <alignment horizontal="center" vertical="center"/>
    </xf>
    <xf numFmtId="164" fontId="14" fillId="3" borderId="15" xfId="2" applyFont="1" applyFill="1" applyBorder="1" applyAlignment="1">
      <alignment horizontal="center" vertical="center"/>
    </xf>
    <xf numFmtId="4" fontId="10" fillId="2" borderId="28" xfId="1" applyNumberFormat="1" applyFont="1" applyFill="1" applyBorder="1" applyAlignment="1">
      <alignment horizontal="center" vertical="center"/>
    </xf>
    <xf numFmtId="4" fontId="14" fillId="3" borderId="31" xfId="1" applyNumberFormat="1" applyFont="1" applyFill="1" applyBorder="1" applyAlignment="1">
      <alignment horizontal="center" vertical="center"/>
    </xf>
    <xf numFmtId="0" fontId="36" fillId="0" borderId="30" xfId="0" applyFont="1" applyBorder="1" applyAlignment="1">
      <alignment vertical="center" wrapText="1"/>
    </xf>
    <xf numFmtId="0" fontId="30" fillId="2" borderId="30" xfId="2" applyNumberFormat="1" applyFont="1" applyFill="1" applyBorder="1" applyAlignment="1">
      <alignment horizontal="center" vertical="center" wrapText="1"/>
    </xf>
    <xf numFmtId="164" fontId="7" fillId="3" borderId="15" xfId="2" applyFont="1" applyFill="1" applyBorder="1" applyAlignment="1">
      <alignment vertical="center"/>
    </xf>
    <xf numFmtId="4" fontId="26" fillId="2" borderId="32" xfId="1" applyNumberFormat="1" applyFont="1" applyFill="1" applyBorder="1" applyAlignment="1">
      <alignment horizontal="center" vertical="center"/>
    </xf>
    <xf numFmtId="164" fontId="13" fillId="3" borderId="33" xfId="4" applyFont="1" applyFill="1" applyBorder="1" applyAlignment="1">
      <alignment vertical="center"/>
    </xf>
    <xf numFmtId="164" fontId="28" fillId="2" borderId="34" xfId="4" applyFont="1" applyFill="1" applyBorder="1" applyAlignment="1">
      <alignment vertical="center" wrapText="1"/>
    </xf>
    <xf numFmtId="4" fontId="14" fillId="3" borderId="15" xfId="1" applyNumberFormat="1" applyFont="1" applyFill="1" applyBorder="1" applyAlignment="1">
      <alignment horizontal="center" vertical="center"/>
    </xf>
    <xf numFmtId="4" fontId="10" fillId="2" borderId="30" xfId="1" applyNumberFormat="1" applyFont="1" applyFill="1" applyBorder="1" applyAlignment="1">
      <alignment horizontal="center" vertical="center"/>
    </xf>
    <xf numFmtId="4" fontId="7" fillId="4" borderId="15" xfId="1" applyNumberFormat="1" applyFont="1" applyFill="1" applyBorder="1" applyAlignment="1">
      <alignment horizontal="center" vertical="center"/>
    </xf>
    <xf numFmtId="164" fontId="8" fillId="2" borderId="7" xfId="4" applyFont="1" applyFill="1" applyBorder="1" applyAlignment="1">
      <alignment horizontal="right" vertical="center" wrapText="1"/>
    </xf>
    <xf numFmtId="0" fontId="5" fillId="3" borderId="35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vertical="center" wrapText="1"/>
    </xf>
    <xf numFmtId="164" fontId="6" fillId="3" borderId="35" xfId="2" applyFont="1" applyFill="1" applyBorder="1" applyAlignment="1">
      <alignment horizontal="right" vertical="center" wrapText="1"/>
    </xf>
    <xf numFmtId="164" fontId="6" fillId="3" borderId="35" xfId="4" applyFont="1" applyFill="1" applyBorder="1" applyAlignment="1">
      <alignment horizontal="right" vertical="center" wrapText="1"/>
    </xf>
    <xf numFmtId="164" fontId="6" fillId="3" borderId="33" xfId="2" applyFont="1" applyFill="1" applyBorder="1" applyAlignment="1">
      <alignment vertical="center"/>
    </xf>
    <xf numFmtId="4" fontId="7" fillId="3" borderId="31" xfId="1" applyNumberFormat="1" applyFont="1" applyFill="1" applyBorder="1" applyAlignment="1">
      <alignment horizontal="center" vertical="center"/>
    </xf>
    <xf numFmtId="49" fontId="29" fillId="2" borderId="4" xfId="1" applyNumberFormat="1" applyFont="1" applyFill="1" applyBorder="1" applyAlignment="1">
      <alignment horizontal="center" vertical="center"/>
    </xf>
    <xf numFmtId="164" fontId="8" fillId="2" borderId="4" xfId="4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vertical="center"/>
    </xf>
    <xf numFmtId="164" fontId="25" fillId="2" borderId="4" xfId="4" applyFont="1" applyFill="1" applyBorder="1" applyAlignment="1">
      <alignment horizontal="right" vertical="center" wrapText="1"/>
    </xf>
    <xf numFmtId="164" fontId="25" fillId="2" borderId="4" xfId="4" applyFont="1" applyFill="1" applyBorder="1" applyAlignment="1">
      <alignment vertical="center"/>
    </xf>
    <xf numFmtId="0" fontId="5" fillId="3" borderId="36" xfId="1" applyFont="1" applyFill="1" applyBorder="1" applyAlignment="1">
      <alignment horizontal="center" vertical="center"/>
    </xf>
    <xf numFmtId="164" fontId="6" fillId="3" borderId="37" xfId="2" applyFont="1" applyFill="1" applyBorder="1" applyAlignment="1">
      <alignment vertical="center"/>
    </xf>
    <xf numFmtId="164" fontId="25" fillId="2" borderId="38" xfId="4" applyFont="1" applyFill="1" applyBorder="1" applyAlignment="1">
      <alignment vertical="center"/>
    </xf>
    <xf numFmtId="164" fontId="28" fillId="2" borderId="39" xfId="4" applyFont="1" applyFill="1" applyBorder="1" applyAlignment="1">
      <alignment vertical="center" wrapText="1"/>
    </xf>
    <xf numFmtId="164" fontId="6" fillId="3" borderId="40" xfId="2" applyFont="1" applyFill="1" applyBorder="1" applyAlignment="1">
      <alignment horizontal="right" vertical="center" wrapText="1"/>
    </xf>
    <xf numFmtId="4" fontId="43" fillId="0" borderId="4" xfId="0" applyNumberFormat="1" applyFont="1" applyBorder="1" applyAlignment="1">
      <alignment horizontal="right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21" fillId="2" borderId="12" xfId="5" quotePrefix="1" applyFill="1" applyBorder="1" applyAlignment="1">
      <alignment horizontal="left" vertical="center" wrapText="1"/>
    </xf>
    <xf numFmtId="166" fontId="18" fillId="2" borderId="13" xfId="2" applyNumberFormat="1" applyFont="1" applyFill="1" applyBorder="1" applyAlignment="1">
      <alignment horizontal="center" vertical="center" wrapText="1"/>
    </xf>
    <xf numFmtId="164" fontId="16" fillId="2" borderId="4" xfId="2" applyFont="1" applyFill="1" applyBorder="1" applyAlignment="1">
      <alignment horizontal="right" vertical="center" wrapText="1"/>
    </xf>
    <xf numFmtId="164" fontId="16" fillId="2" borderId="4" xfId="4" applyFont="1" applyFill="1" applyBorder="1" applyAlignment="1">
      <alignment vertical="center" wrapText="1"/>
    </xf>
    <xf numFmtId="164" fontId="28" fillId="2" borderId="3" xfId="2" applyFont="1" applyFill="1" applyBorder="1" applyAlignment="1">
      <alignment horizontal="right" vertical="center" wrapText="1"/>
    </xf>
    <xf numFmtId="164" fontId="16" fillId="2" borderId="3" xfId="4" applyFont="1" applyFill="1" applyBorder="1" applyAlignment="1">
      <alignment vertical="center" wrapText="1"/>
    </xf>
    <xf numFmtId="0" fontId="21" fillId="2" borderId="3" xfId="5" quotePrefix="1" applyFill="1" applyBorder="1" applyAlignment="1">
      <alignment horizontal="left" vertical="center" wrapText="1"/>
    </xf>
    <xf numFmtId="166" fontId="18" fillId="2" borderId="41" xfId="2" applyNumberFormat="1" applyFont="1" applyFill="1" applyBorder="1" applyAlignment="1">
      <alignment horizontal="center" vertical="center"/>
    </xf>
    <xf numFmtId="164" fontId="18" fillId="2" borderId="41" xfId="4" applyFont="1" applyFill="1" applyBorder="1" applyAlignment="1">
      <alignment horizontal="right" vertical="center" wrapText="1"/>
    </xf>
    <xf numFmtId="4" fontId="19" fillId="2" borderId="15" xfId="1" applyNumberFormat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164" fontId="31" fillId="2" borderId="4" xfId="2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18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2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25" fillId="2" borderId="1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25" fillId="2" borderId="2" xfId="2" applyFont="1" applyFill="1" applyBorder="1" applyAlignment="1">
      <alignment horizontal="right" vertical="center" wrapText="1"/>
    </xf>
    <xf numFmtId="164" fontId="25" fillId="2" borderId="4" xfId="2" applyFont="1" applyFill="1" applyBorder="1" applyAlignment="1">
      <alignment horizontal="right" vertical="center" wrapText="1"/>
    </xf>
    <xf numFmtId="0" fontId="25" fillId="2" borderId="21" xfId="1" applyFont="1" applyFill="1" applyBorder="1" applyAlignment="1">
      <alignment horizontal="center" vertical="center" wrapText="1"/>
    </xf>
    <xf numFmtId="0" fontId="30" fillId="2" borderId="28" xfId="1" applyFont="1" applyFill="1" applyBorder="1" applyAlignment="1">
      <alignment horizontal="center" vertical="center" wrapText="1"/>
    </xf>
    <xf numFmtId="0" fontId="30" fillId="2" borderId="29" xfId="1" applyFont="1" applyFill="1" applyBorder="1" applyAlignment="1">
      <alignment horizontal="center"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61" zoomScale="90" zoomScaleNormal="90" workbookViewId="0">
      <selection activeCell="F5" sqref="F5:I5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6.42578125" style="130" customWidth="1"/>
    <col min="4" max="4" width="14.42578125" style="88" customWidth="1"/>
    <col min="5" max="5" width="14.85546875" style="88" customWidth="1"/>
    <col min="6" max="6" width="14.42578125" style="73" customWidth="1"/>
    <col min="7" max="7" width="4.42578125" style="2" customWidth="1"/>
    <col min="8" max="8" width="14.140625" style="100" customWidth="1"/>
    <col min="9" max="9" width="14.42578125" style="6" customWidth="1"/>
    <col min="10" max="10" width="8" style="2" customWidth="1"/>
    <col min="11" max="16384" width="9.140625" style="2"/>
  </cols>
  <sheetData>
    <row r="1" spans="1:10" ht="32.25" customHeight="1" x14ac:dyDescent="0.25">
      <c r="A1" s="1"/>
      <c r="B1" s="1"/>
      <c r="C1" s="1"/>
      <c r="D1" s="79"/>
      <c r="E1" s="79"/>
      <c r="F1" s="220" t="s">
        <v>80</v>
      </c>
      <c r="G1" s="220"/>
      <c r="H1" s="220"/>
      <c r="I1" s="220"/>
      <c r="J1" s="220"/>
    </row>
    <row r="2" spans="1:10" ht="15" customHeight="1" x14ac:dyDescent="0.25">
      <c r="A2" s="1"/>
      <c r="B2" s="1"/>
      <c r="C2" s="1"/>
      <c r="D2" s="79"/>
      <c r="E2" s="79"/>
      <c r="F2" s="59"/>
      <c r="G2" s="1"/>
      <c r="H2" s="221"/>
      <c r="I2" s="221"/>
      <c r="J2" s="221"/>
    </row>
    <row r="3" spans="1:10" ht="15.75" customHeight="1" thickBot="1" x14ac:dyDescent="0.3">
      <c r="A3" s="222" t="s">
        <v>38</v>
      </c>
      <c r="B3" s="222"/>
      <c r="C3" s="222"/>
      <c r="D3" s="222"/>
      <c r="E3" s="222"/>
      <c r="F3" s="222"/>
      <c r="G3" s="222"/>
      <c r="H3" s="222"/>
      <c r="I3" s="222"/>
      <c r="J3" s="222"/>
    </row>
    <row r="4" spans="1:10" ht="16.5" customHeight="1" thickTop="1" x14ac:dyDescent="0.25">
      <c r="A4" s="223" t="s">
        <v>0</v>
      </c>
      <c r="B4" s="225" t="s">
        <v>1</v>
      </c>
      <c r="C4" s="226" t="s">
        <v>2</v>
      </c>
      <c r="D4" s="228" t="s">
        <v>3</v>
      </c>
      <c r="E4" s="225" t="s">
        <v>4</v>
      </c>
      <c r="F4" s="225"/>
      <c r="G4" s="225"/>
      <c r="H4" s="225"/>
      <c r="I4" s="230"/>
      <c r="J4" s="231" t="s">
        <v>5</v>
      </c>
    </row>
    <row r="5" spans="1:10" ht="15.75" customHeight="1" x14ac:dyDescent="0.25">
      <c r="A5" s="224"/>
      <c r="B5" s="215"/>
      <c r="C5" s="227"/>
      <c r="D5" s="229"/>
      <c r="E5" s="214" t="s">
        <v>50</v>
      </c>
      <c r="F5" s="215" t="s">
        <v>6</v>
      </c>
      <c r="G5" s="215"/>
      <c r="H5" s="215"/>
      <c r="I5" s="216"/>
      <c r="J5" s="232"/>
    </row>
    <row r="6" spans="1:10" ht="32.25" customHeight="1" x14ac:dyDescent="0.25">
      <c r="A6" s="224"/>
      <c r="B6" s="215"/>
      <c r="C6" s="227"/>
      <c r="D6" s="229"/>
      <c r="E6" s="214"/>
      <c r="F6" s="10" t="s">
        <v>7</v>
      </c>
      <c r="G6" s="11" t="s">
        <v>8</v>
      </c>
      <c r="H6" s="57" t="s">
        <v>9</v>
      </c>
      <c r="I6" s="135" t="s">
        <v>10</v>
      </c>
      <c r="J6" s="232"/>
    </row>
    <row r="7" spans="1:10" ht="12" customHeight="1" thickBot="1" x14ac:dyDescent="0.3">
      <c r="A7" s="28">
        <v>1</v>
      </c>
      <c r="B7" s="14">
        <v>2</v>
      </c>
      <c r="C7" s="121">
        <v>3</v>
      </c>
      <c r="D7" s="80">
        <v>4</v>
      </c>
      <c r="E7" s="80">
        <v>5</v>
      </c>
      <c r="F7" s="60">
        <v>6</v>
      </c>
      <c r="G7" s="15">
        <v>7</v>
      </c>
      <c r="H7" s="90">
        <v>8</v>
      </c>
      <c r="I7" s="136">
        <v>9</v>
      </c>
      <c r="J7" s="175">
        <v>10</v>
      </c>
    </row>
    <row r="8" spans="1:10" ht="21.75" customHeight="1" thickTop="1" thickBot="1" x14ac:dyDescent="0.3">
      <c r="A8" s="29" t="s">
        <v>11</v>
      </c>
      <c r="B8" s="22"/>
      <c r="C8" s="23" t="s">
        <v>12</v>
      </c>
      <c r="D8" s="81">
        <f>E8</f>
        <v>5882037</v>
      </c>
      <c r="E8" s="81">
        <f>SUM(E9:E13)</f>
        <v>5882037</v>
      </c>
      <c r="F8" s="61">
        <f>SUM(F9:F13)</f>
        <v>3791000</v>
      </c>
      <c r="G8" s="24"/>
      <c r="H8" s="134">
        <f>SUM(H9:H12)</f>
        <v>2091037</v>
      </c>
      <c r="I8" s="137">
        <f>SUM(I9:I10)</f>
        <v>0</v>
      </c>
      <c r="J8" s="176">
        <v>0</v>
      </c>
    </row>
    <row r="9" spans="1:10" s="18" customFormat="1" ht="23.25" customHeight="1" x14ac:dyDescent="0.2">
      <c r="A9" s="30"/>
      <c r="B9" s="19" t="s">
        <v>21</v>
      </c>
      <c r="C9" s="122" t="s">
        <v>23</v>
      </c>
      <c r="D9" s="82">
        <f>E9</f>
        <v>25000</v>
      </c>
      <c r="E9" s="78">
        <f>SUM(F9:I9)</f>
        <v>25000</v>
      </c>
      <c r="F9" s="62">
        <v>25000</v>
      </c>
      <c r="G9" s="3"/>
      <c r="H9" s="91"/>
      <c r="I9" s="138"/>
      <c r="J9" s="172" t="s">
        <v>13</v>
      </c>
    </row>
    <row r="10" spans="1:10" s="18" customFormat="1" ht="14.25" customHeight="1" x14ac:dyDescent="0.2">
      <c r="A10" s="31"/>
      <c r="B10" s="20" t="s">
        <v>21</v>
      </c>
      <c r="C10" s="123" t="s">
        <v>20</v>
      </c>
      <c r="D10" s="82">
        <f t="shared" ref="D10:D12" si="0">E10</f>
        <v>2211037</v>
      </c>
      <c r="E10" s="78">
        <f t="shared" ref="E10:E12" si="1">SUM(F10:I10)</f>
        <v>2211037</v>
      </c>
      <c r="F10" s="63">
        <v>120000</v>
      </c>
      <c r="G10" s="9"/>
      <c r="H10" s="133">
        <v>2091037</v>
      </c>
      <c r="I10" s="139"/>
      <c r="J10" s="158" t="s">
        <v>13</v>
      </c>
    </row>
    <row r="11" spans="1:10" s="16" customFormat="1" ht="26.25" customHeight="1" x14ac:dyDescent="0.2">
      <c r="A11" s="32"/>
      <c r="B11" s="27" t="s">
        <v>27</v>
      </c>
      <c r="C11" s="124" t="s">
        <v>28</v>
      </c>
      <c r="D11" s="82">
        <f t="shared" si="0"/>
        <v>830000</v>
      </c>
      <c r="E11" s="78">
        <f t="shared" si="1"/>
        <v>830000</v>
      </c>
      <c r="F11" s="64">
        <v>830000</v>
      </c>
      <c r="G11" s="26"/>
      <c r="H11" s="92">
        <v>0</v>
      </c>
      <c r="I11" s="140"/>
      <c r="J11" s="159" t="s">
        <v>13</v>
      </c>
    </row>
    <row r="12" spans="1:10" s="16" customFormat="1" ht="29.25" customHeight="1" x14ac:dyDescent="0.2">
      <c r="A12" s="33"/>
      <c r="B12" s="27" t="s">
        <v>24</v>
      </c>
      <c r="C12" s="125" t="s">
        <v>39</v>
      </c>
      <c r="D12" s="183">
        <f t="shared" si="0"/>
        <v>2800000</v>
      </c>
      <c r="E12" s="87">
        <f t="shared" si="1"/>
        <v>2800000</v>
      </c>
      <c r="F12" s="64">
        <v>2800000</v>
      </c>
      <c r="G12" s="26"/>
      <c r="H12" s="92"/>
      <c r="I12" s="140"/>
      <c r="J12" s="177" t="s">
        <v>13</v>
      </c>
    </row>
    <row r="13" spans="1:10" s="16" customFormat="1" ht="56.25" customHeight="1" x14ac:dyDescent="0.2">
      <c r="A13" s="33"/>
      <c r="B13" s="190" t="s">
        <v>78</v>
      </c>
      <c r="C13" s="54" t="s">
        <v>67</v>
      </c>
      <c r="D13" s="191">
        <v>16000</v>
      </c>
      <c r="E13" s="85">
        <v>16000</v>
      </c>
      <c r="F13" s="58">
        <v>16000</v>
      </c>
      <c r="G13" s="192"/>
      <c r="H13" s="193"/>
      <c r="I13" s="194"/>
      <c r="J13" s="159" t="s">
        <v>13</v>
      </c>
    </row>
    <row r="14" spans="1:10" s="4" customFormat="1" ht="19.5" customHeight="1" thickBot="1" x14ac:dyDescent="0.3">
      <c r="A14" s="195">
        <v>600</v>
      </c>
      <c r="B14" s="184"/>
      <c r="C14" s="185" t="s">
        <v>14</v>
      </c>
      <c r="D14" s="186">
        <f>E14</f>
        <v>1545000</v>
      </c>
      <c r="E14" s="186">
        <f>SUM(E15:E22)</f>
        <v>1545000</v>
      </c>
      <c r="F14" s="199">
        <f>SUM(F15:F22)</f>
        <v>1345000</v>
      </c>
      <c r="G14" s="196"/>
      <c r="H14" s="187">
        <f>SUM(H15:H22)</f>
        <v>200000</v>
      </c>
      <c r="I14" s="188">
        <f>SUM(I15:I22)</f>
        <v>0</v>
      </c>
      <c r="J14" s="189"/>
    </row>
    <row r="15" spans="1:10" s="16" customFormat="1" ht="28.5" customHeight="1" thickTop="1" x14ac:dyDescent="0.2">
      <c r="A15" s="34"/>
      <c r="B15" s="39">
        <v>60016</v>
      </c>
      <c r="C15" s="54" t="s">
        <v>66</v>
      </c>
      <c r="D15" s="83">
        <f>E15</f>
        <v>400000</v>
      </c>
      <c r="E15" s="78">
        <f>SUM(F15:I15)</f>
        <v>400000</v>
      </c>
      <c r="F15" s="200">
        <v>200000</v>
      </c>
      <c r="G15" s="197"/>
      <c r="H15" s="94">
        <v>200000</v>
      </c>
      <c r="I15" s="142"/>
      <c r="J15" s="170" t="s">
        <v>13</v>
      </c>
    </row>
    <row r="16" spans="1:10" s="16" customFormat="1" ht="21.75" customHeight="1" x14ac:dyDescent="0.2">
      <c r="A16" s="35"/>
      <c r="B16" s="17">
        <v>60016</v>
      </c>
      <c r="C16" s="54" t="s">
        <v>29</v>
      </c>
      <c r="D16" s="83">
        <f t="shared" ref="D16:D21" si="2">E16</f>
        <v>115000</v>
      </c>
      <c r="E16" s="78">
        <f t="shared" ref="E16:E21" si="3">SUM(F16:I16)</f>
        <v>115000</v>
      </c>
      <c r="F16" s="200">
        <v>115000</v>
      </c>
      <c r="G16" s="198"/>
      <c r="H16" s="95"/>
      <c r="I16" s="143"/>
      <c r="J16" s="159" t="s">
        <v>13</v>
      </c>
    </row>
    <row r="17" spans="1:10" s="16" customFormat="1" ht="22.5" customHeight="1" x14ac:dyDescent="0.2">
      <c r="A17" s="35"/>
      <c r="B17" s="17">
        <v>60016</v>
      </c>
      <c r="C17" s="54" t="s">
        <v>35</v>
      </c>
      <c r="D17" s="83">
        <f t="shared" si="2"/>
        <v>115000</v>
      </c>
      <c r="E17" s="78">
        <f t="shared" si="3"/>
        <v>115000</v>
      </c>
      <c r="F17" s="200">
        <v>115000</v>
      </c>
      <c r="G17" s="198"/>
      <c r="H17" s="95"/>
      <c r="I17" s="143"/>
      <c r="J17" s="159" t="s">
        <v>13</v>
      </c>
    </row>
    <row r="18" spans="1:10" s="16" customFormat="1" ht="16.5" customHeight="1" x14ac:dyDescent="0.2">
      <c r="A18" s="35"/>
      <c r="B18" s="17">
        <v>60016</v>
      </c>
      <c r="C18" s="54" t="s">
        <v>30</v>
      </c>
      <c r="D18" s="83">
        <f t="shared" si="2"/>
        <v>115000</v>
      </c>
      <c r="E18" s="78">
        <f t="shared" si="3"/>
        <v>115000</v>
      </c>
      <c r="F18" s="200">
        <v>115000</v>
      </c>
      <c r="G18" s="198"/>
      <c r="H18" s="95"/>
      <c r="I18" s="143"/>
      <c r="J18" s="159" t="s">
        <v>13</v>
      </c>
    </row>
    <row r="19" spans="1:10" s="16" customFormat="1" ht="21.75" customHeight="1" x14ac:dyDescent="0.2">
      <c r="A19" s="35"/>
      <c r="B19" s="17">
        <v>60016</v>
      </c>
      <c r="C19" s="54" t="s">
        <v>36</v>
      </c>
      <c r="D19" s="83">
        <f t="shared" si="2"/>
        <v>115000</v>
      </c>
      <c r="E19" s="78">
        <f t="shared" si="3"/>
        <v>115000</v>
      </c>
      <c r="F19" s="200">
        <v>115000</v>
      </c>
      <c r="G19" s="198"/>
      <c r="H19" s="95"/>
      <c r="I19" s="143"/>
      <c r="J19" s="159" t="s">
        <v>13</v>
      </c>
    </row>
    <row r="20" spans="1:10" s="16" customFormat="1" ht="21.75" customHeight="1" x14ac:dyDescent="0.2">
      <c r="A20" s="36"/>
      <c r="B20" s="17">
        <v>60016</v>
      </c>
      <c r="C20" s="54" t="s">
        <v>70</v>
      </c>
      <c r="D20" s="83">
        <f t="shared" si="2"/>
        <v>35000</v>
      </c>
      <c r="E20" s="78">
        <f t="shared" si="3"/>
        <v>35000</v>
      </c>
      <c r="F20" s="66">
        <v>35000</v>
      </c>
      <c r="G20" s="7"/>
      <c r="H20" s="95"/>
      <c r="I20" s="143"/>
      <c r="J20" s="159" t="s">
        <v>13</v>
      </c>
    </row>
    <row r="21" spans="1:10" s="16" customFormat="1" ht="21.75" customHeight="1" x14ac:dyDescent="0.2">
      <c r="A21" s="36"/>
      <c r="B21" s="17">
        <v>60016</v>
      </c>
      <c r="C21" s="54" t="s">
        <v>71</v>
      </c>
      <c r="D21" s="83">
        <f t="shared" si="2"/>
        <v>50000</v>
      </c>
      <c r="E21" s="78">
        <f t="shared" si="3"/>
        <v>50000</v>
      </c>
      <c r="F21" s="66">
        <v>50000</v>
      </c>
      <c r="G21" s="7"/>
      <c r="H21" s="95"/>
      <c r="I21" s="143"/>
      <c r="J21" s="159" t="s">
        <v>13</v>
      </c>
    </row>
    <row r="22" spans="1:10" s="16" customFormat="1" ht="19.5" customHeight="1" thickBot="1" x14ac:dyDescent="0.25">
      <c r="A22" s="36"/>
      <c r="B22" s="17">
        <v>60016</v>
      </c>
      <c r="C22" s="126" t="s">
        <v>37</v>
      </c>
      <c r="D22" s="84">
        <f>E22</f>
        <v>600000</v>
      </c>
      <c r="E22" s="85">
        <f>F22</f>
        <v>600000</v>
      </c>
      <c r="F22" s="58">
        <v>600000</v>
      </c>
      <c r="G22" s="7"/>
      <c r="H22" s="95"/>
      <c r="I22" s="179"/>
      <c r="J22" s="161" t="s">
        <v>13</v>
      </c>
    </row>
    <row r="23" spans="1:10" ht="18" customHeight="1" thickTop="1" thickBot="1" x14ac:dyDescent="0.3">
      <c r="A23" s="41">
        <v>700</v>
      </c>
      <c r="B23" s="42"/>
      <c r="C23" s="43" t="s">
        <v>15</v>
      </c>
      <c r="D23" s="76">
        <f>E23</f>
        <v>398200</v>
      </c>
      <c r="E23" s="76">
        <f>F23+G23+H23+I23</f>
        <v>398200</v>
      </c>
      <c r="F23" s="86">
        <f>SUM(F24:F36)</f>
        <v>398200</v>
      </c>
      <c r="G23" s="44"/>
      <c r="H23" s="96">
        <v>0</v>
      </c>
      <c r="I23" s="178">
        <f>SUM(I25:I36)</f>
        <v>0</v>
      </c>
      <c r="J23" s="180"/>
    </row>
    <row r="24" spans="1:10" ht="24" customHeight="1" thickTop="1" x14ac:dyDescent="0.25">
      <c r="A24" s="37"/>
      <c r="B24" s="48">
        <v>70005</v>
      </c>
      <c r="C24" s="54" t="s">
        <v>31</v>
      </c>
      <c r="D24" s="78">
        <f>E24</f>
        <v>100000</v>
      </c>
      <c r="E24" s="78">
        <f>F24</f>
        <v>100000</v>
      </c>
      <c r="F24" s="74">
        <v>100000</v>
      </c>
      <c r="G24" s="46"/>
      <c r="H24" s="89"/>
      <c r="I24" s="144"/>
      <c r="J24" s="172" t="s">
        <v>13</v>
      </c>
    </row>
    <row r="25" spans="1:10" s="18" customFormat="1" ht="25.5" x14ac:dyDescent="0.2">
      <c r="A25" s="33"/>
      <c r="B25" s="21">
        <v>70007</v>
      </c>
      <c r="C25" s="55" t="s">
        <v>40</v>
      </c>
      <c r="D25" s="78">
        <f t="shared" ref="D25:E25" si="4">E25</f>
        <v>11000</v>
      </c>
      <c r="E25" s="78">
        <f t="shared" si="4"/>
        <v>11000</v>
      </c>
      <c r="F25" s="68">
        <v>11000</v>
      </c>
      <c r="G25" s="8"/>
      <c r="H25" s="70"/>
      <c r="I25" s="145"/>
      <c r="J25" s="158" t="s">
        <v>13</v>
      </c>
    </row>
    <row r="26" spans="1:10" s="18" customFormat="1" ht="25.5" x14ac:dyDescent="0.2">
      <c r="A26" s="33"/>
      <c r="B26" s="21">
        <v>70007</v>
      </c>
      <c r="C26" s="55" t="s">
        <v>41</v>
      </c>
      <c r="D26" s="78">
        <f t="shared" ref="D26:E26" si="5">E26</f>
        <v>11000</v>
      </c>
      <c r="E26" s="78">
        <f t="shared" si="5"/>
        <v>11000</v>
      </c>
      <c r="F26" s="69">
        <v>11000</v>
      </c>
      <c r="G26" s="8"/>
      <c r="H26" s="70"/>
      <c r="I26" s="145"/>
      <c r="J26" s="158" t="s">
        <v>13</v>
      </c>
    </row>
    <row r="27" spans="1:10" s="18" customFormat="1" ht="26.25" customHeight="1" x14ac:dyDescent="0.2">
      <c r="A27" s="33"/>
      <c r="B27" s="21">
        <v>70007</v>
      </c>
      <c r="C27" s="55" t="s">
        <v>42</v>
      </c>
      <c r="D27" s="78">
        <f t="shared" ref="D27:E27" si="6">E27</f>
        <v>11000</v>
      </c>
      <c r="E27" s="78">
        <f t="shared" si="6"/>
        <v>11000</v>
      </c>
      <c r="F27" s="69">
        <v>11000</v>
      </c>
      <c r="G27" s="8"/>
      <c r="H27" s="70"/>
      <c r="I27" s="145"/>
      <c r="J27" s="158" t="s">
        <v>13</v>
      </c>
    </row>
    <row r="28" spans="1:10" s="18" customFormat="1" ht="21.75" customHeight="1" x14ac:dyDescent="0.2">
      <c r="A28" s="33"/>
      <c r="B28" s="21">
        <v>70007</v>
      </c>
      <c r="C28" s="55" t="s">
        <v>43</v>
      </c>
      <c r="D28" s="78">
        <f t="shared" ref="D28:E28" si="7">E28</f>
        <v>15000</v>
      </c>
      <c r="E28" s="78">
        <f t="shared" si="7"/>
        <v>15000</v>
      </c>
      <c r="F28" s="69">
        <v>15000</v>
      </c>
      <c r="G28" s="8"/>
      <c r="H28" s="70"/>
      <c r="I28" s="145"/>
      <c r="J28" s="158" t="s">
        <v>13</v>
      </c>
    </row>
    <row r="29" spans="1:10" s="18" customFormat="1" ht="22.5" customHeight="1" x14ac:dyDescent="0.2">
      <c r="A29" s="33"/>
      <c r="B29" s="21">
        <v>70007</v>
      </c>
      <c r="C29" s="55" t="s">
        <v>44</v>
      </c>
      <c r="D29" s="78">
        <f t="shared" ref="D29:E29" si="8">E29</f>
        <v>15000</v>
      </c>
      <c r="E29" s="78">
        <f t="shared" si="8"/>
        <v>15000</v>
      </c>
      <c r="F29" s="69">
        <v>15000</v>
      </c>
      <c r="G29" s="8"/>
      <c r="H29" s="70"/>
      <c r="I29" s="145"/>
      <c r="J29" s="158" t="s">
        <v>13</v>
      </c>
    </row>
    <row r="30" spans="1:10" s="18" customFormat="1" ht="33" customHeight="1" x14ac:dyDescent="0.2">
      <c r="A30" s="33"/>
      <c r="B30" s="21">
        <v>70007</v>
      </c>
      <c r="C30" s="55" t="s">
        <v>45</v>
      </c>
      <c r="D30" s="78">
        <f t="shared" ref="D30:E30" si="9">E30</f>
        <v>15000</v>
      </c>
      <c r="E30" s="78">
        <f t="shared" si="9"/>
        <v>15000</v>
      </c>
      <c r="F30" s="69">
        <v>15000</v>
      </c>
      <c r="G30" s="8"/>
      <c r="H30" s="70"/>
      <c r="I30" s="145"/>
      <c r="J30" s="158" t="s">
        <v>13</v>
      </c>
    </row>
    <row r="31" spans="1:10" s="18" customFormat="1" ht="22.5" customHeight="1" x14ac:dyDescent="0.2">
      <c r="A31" s="33"/>
      <c r="B31" s="21">
        <v>70007</v>
      </c>
      <c r="C31" s="55" t="s">
        <v>76</v>
      </c>
      <c r="D31" s="78">
        <f t="shared" ref="D31:E31" si="10">E31</f>
        <v>27000</v>
      </c>
      <c r="E31" s="78">
        <f t="shared" si="10"/>
        <v>27000</v>
      </c>
      <c r="F31" s="69">
        <v>27000</v>
      </c>
      <c r="G31" s="8"/>
      <c r="H31" s="70"/>
      <c r="I31" s="145"/>
      <c r="J31" s="158" t="s">
        <v>13</v>
      </c>
    </row>
    <row r="32" spans="1:10" s="18" customFormat="1" ht="27.75" customHeight="1" x14ac:dyDescent="0.2">
      <c r="A32" s="33"/>
      <c r="B32" s="21">
        <v>70007</v>
      </c>
      <c r="C32" s="55" t="s">
        <v>46</v>
      </c>
      <c r="D32" s="78">
        <f t="shared" ref="D32:E32" si="11">E32</f>
        <v>11000</v>
      </c>
      <c r="E32" s="78">
        <f t="shared" si="11"/>
        <v>11000</v>
      </c>
      <c r="F32" s="69">
        <v>11000</v>
      </c>
      <c r="G32" s="8"/>
      <c r="H32" s="70"/>
      <c r="I32" s="145"/>
      <c r="J32" s="158" t="s">
        <v>13</v>
      </c>
    </row>
    <row r="33" spans="1:10" s="18" customFormat="1" ht="24.75" customHeight="1" x14ac:dyDescent="0.2">
      <c r="A33" s="33"/>
      <c r="B33" s="21">
        <v>70007</v>
      </c>
      <c r="C33" s="55" t="s">
        <v>47</v>
      </c>
      <c r="D33" s="78">
        <f t="shared" ref="D33:E33" si="12">E33</f>
        <v>20000</v>
      </c>
      <c r="E33" s="78">
        <f t="shared" si="12"/>
        <v>20000</v>
      </c>
      <c r="F33" s="69">
        <v>20000</v>
      </c>
      <c r="G33" s="8"/>
      <c r="H33" s="70"/>
      <c r="I33" s="145"/>
      <c r="J33" s="158" t="s">
        <v>13</v>
      </c>
    </row>
    <row r="34" spans="1:10" s="18" customFormat="1" ht="22.5" customHeight="1" x14ac:dyDescent="0.2">
      <c r="A34" s="33"/>
      <c r="B34" s="21">
        <v>70007</v>
      </c>
      <c r="C34" s="55" t="s">
        <v>48</v>
      </c>
      <c r="D34" s="78">
        <f t="shared" ref="D34:E34" si="13">E34</f>
        <v>10000</v>
      </c>
      <c r="E34" s="78">
        <f t="shared" si="13"/>
        <v>10000</v>
      </c>
      <c r="F34" s="69">
        <v>10000</v>
      </c>
      <c r="G34" s="8"/>
      <c r="H34" s="70"/>
      <c r="I34" s="145"/>
      <c r="J34" s="158" t="s">
        <v>13</v>
      </c>
    </row>
    <row r="35" spans="1:10" s="18" customFormat="1" ht="21.75" customHeight="1" x14ac:dyDescent="0.2">
      <c r="A35" s="31"/>
      <c r="B35" s="21">
        <v>70007</v>
      </c>
      <c r="C35" s="54" t="s">
        <v>53</v>
      </c>
      <c r="D35" s="78">
        <v>52200</v>
      </c>
      <c r="E35" s="78">
        <f t="shared" ref="E35" si="14">F35</f>
        <v>52200</v>
      </c>
      <c r="F35" s="70">
        <v>52200</v>
      </c>
      <c r="G35" s="8"/>
      <c r="H35" s="70"/>
      <c r="I35" s="145"/>
      <c r="J35" s="158" t="s">
        <v>13</v>
      </c>
    </row>
    <row r="36" spans="1:10" s="18" customFormat="1" ht="32.25" customHeight="1" thickBot="1" x14ac:dyDescent="0.25">
      <c r="A36" s="31"/>
      <c r="B36" s="21">
        <v>70007</v>
      </c>
      <c r="C36" s="55" t="s">
        <v>32</v>
      </c>
      <c r="D36" s="78">
        <f t="shared" ref="D36:E36" si="15">E36</f>
        <v>100000</v>
      </c>
      <c r="E36" s="78">
        <f t="shared" si="15"/>
        <v>100000</v>
      </c>
      <c r="F36" s="70">
        <v>100000</v>
      </c>
      <c r="G36" s="8"/>
      <c r="H36" s="70"/>
      <c r="I36" s="145"/>
      <c r="J36" s="181" t="s">
        <v>13</v>
      </c>
    </row>
    <row r="37" spans="1:10" ht="23.25" customHeight="1" thickTop="1" thickBot="1" x14ac:dyDescent="0.3">
      <c r="A37" s="41">
        <v>750</v>
      </c>
      <c r="B37" s="42"/>
      <c r="C37" s="43" t="s">
        <v>16</v>
      </c>
      <c r="D37" s="86">
        <f>E37</f>
        <v>216000</v>
      </c>
      <c r="E37" s="76">
        <f>SUM(E38:E41)</f>
        <v>216000</v>
      </c>
      <c r="F37" s="65">
        <f>SUM(F38:F41)</f>
        <v>161000</v>
      </c>
      <c r="G37" s="40"/>
      <c r="H37" s="93">
        <f>SUM(H38:H39)</f>
        <v>55000</v>
      </c>
      <c r="I37" s="141">
        <f>I40</f>
        <v>0</v>
      </c>
      <c r="J37" s="180"/>
    </row>
    <row r="38" spans="1:10" ht="26.25" thickTop="1" x14ac:dyDescent="0.25">
      <c r="A38" s="37"/>
      <c r="B38" s="39">
        <v>75023</v>
      </c>
      <c r="C38" s="56" t="s">
        <v>51</v>
      </c>
      <c r="D38" s="83">
        <f>E38</f>
        <v>55000</v>
      </c>
      <c r="E38" s="78">
        <f>H38</f>
        <v>55000</v>
      </c>
      <c r="F38" s="71"/>
      <c r="G38" s="5"/>
      <c r="H38" s="97">
        <v>55000</v>
      </c>
      <c r="I38" s="146"/>
      <c r="J38" s="170" t="s">
        <v>13</v>
      </c>
    </row>
    <row r="39" spans="1:10" ht="15" customHeight="1" x14ac:dyDescent="0.25">
      <c r="A39" s="38"/>
      <c r="B39" s="17">
        <v>75023</v>
      </c>
      <c r="C39" s="127" t="s">
        <v>22</v>
      </c>
      <c r="D39" s="83">
        <f t="shared" ref="D39:E39" si="16">E39</f>
        <v>11000</v>
      </c>
      <c r="E39" s="78">
        <f t="shared" si="16"/>
        <v>11000</v>
      </c>
      <c r="F39" s="64">
        <v>11000</v>
      </c>
      <c r="G39" s="25"/>
      <c r="H39" s="98"/>
      <c r="I39" s="147"/>
      <c r="J39" s="158" t="s">
        <v>13</v>
      </c>
    </row>
    <row r="40" spans="1:10" ht="21" customHeight="1" x14ac:dyDescent="0.25">
      <c r="A40" s="38"/>
      <c r="B40" s="49">
        <v>75023</v>
      </c>
      <c r="C40" s="55" t="s">
        <v>33</v>
      </c>
      <c r="D40" s="83">
        <f t="shared" ref="D40:E40" si="17">E40</f>
        <v>50000</v>
      </c>
      <c r="E40" s="78">
        <f t="shared" si="17"/>
        <v>50000</v>
      </c>
      <c r="F40" s="63">
        <v>50000</v>
      </c>
      <c r="G40" s="47"/>
      <c r="H40" s="99"/>
      <c r="I40" s="148">
        <v>0</v>
      </c>
      <c r="J40" s="160" t="s">
        <v>25</v>
      </c>
    </row>
    <row r="41" spans="1:10" ht="15.75" customHeight="1" thickBot="1" x14ac:dyDescent="0.3">
      <c r="A41" s="110"/>
      <c r="B41" s="111">
        <v>75095</v>
      </c>
      <c r="C41" s="112" t="s">
        <v>52</v>
      </c>
      <c r="D41" s="102">
        <f>E41</f>
        <v>100000</v>
      </c>
      <c r="E41" s="87">
        <f>F41</f>
        <v>100000</v>
      </c>
      <c r="F41" s="113">
        <v>100000</v>
      </c>
      <c r="G41" s="114"/>
      <c r="H41" s="115"/>
      <c r="I41" s="149"/>
      <c r="J41" s="174" t="s">
        <v>13</v>
      </c>
    </row>
    <row r="42" spans="1:10" ht="21.75" customHeight="1" thickTop="1" thickBot="1" x14ac:dyDescent="0.3">
      <c r="A42" s="116">
        <v>754</v>
      </c>
      <c r="B42" s="117"/>
      <c r="C42" s="118" t="s">
        <v>26</v>
      </c>
      <c r="D42" s="119">
        <f>E42</f>
        <v>430724</v>
      </c>
      <c r="E42" s="119">
        <f>F42+H42</f>
        <v>430724</v>
      </c>
      <c r="F42" s="119">
        <f>F43+F44+F45+F46</f>
        <v>107891</v>
      </c>
      <c r="G42" s="120"/>
      <c r="H42" s="119">
        <f>H43+H44+H45+H46</f>
        <v>322833</v>
      </c>
      <c r="I42" s="150">
        <f t="shared" ref="I42" si="18">I43</f>
        <v>0</v>
      </c>
      <c r="J42" s="182"/>
    </row>
    <row r="43" spans="1:10" ht="21.75" customHeight="1" thickTop="1" x14ac:dyDescent="0.25">
      <c r="A43" s="51"/>
      <c r="B43" s="101">
        <v>75412</v>
      </c>
      <c r="C43" s="131" t="s">
        <v>49</v>
      </c>
      <c r="D43" s="102">
        <f>E43</f>
        <v>26000</v>
      </c>
      <c r="E43" s="87">
        <f>F43</f>
        <v>26000</v>
      </c>
      <c r="F43" s="103">
        <v>26000</v>
      </c>
      <c r="G43" s="104"/>
      <c r="H43" s="105">
        <v>0</v>
      </c>
      <c r="I43" s="151"/>
      <c r="J43" s="170" t="s">
        <v>13</v>
      </c>
    </row>
    <row r="44" spans="1:10" ht="34.5" customHeight="1" x14ac:dyDescent="0.25">
      <c r="A44" s="108"/>
      <c r="B44" s="52">
        <v>75412</v>
      </c>
      <c r="C44" s="128" t="s">
        <v>54</v>
      </c>
      <c r="D44" s="84">
        <f>E44</f>
        <v>91092</v>
      </c>
      <c r="E44" s="85">
        <f>H44+F44</f>
        <v>91092</v>
      </c>
      <c r="F44" s="72">
        <v>18690</v>
      </c>
      <c r="G44" s="53"/>
      <c r="H44" s="95">
        <v>72402</v>
      </c>
      <c r="I44" s="152"/>
      <c r="J44" s="159" t="s">
        <v>13</v>
      </c>
    </row>
    <row r="45" spans="1:10" ht="33" customHeight="1" x14ac:dyDescent="0.25">
      <c r="A45" s="108"/>
      <c r="B45" s="52">
        <v>75412</v>
      </c>
      <c r="C45" s="128" t="s">
        <v>55</v>
      </c>
      <c r="D45" s="84">
        <f t="shared" ref="D45:D46" si="19">E45</f>
        <v>202271</v>
      </c>
      <c r="E45" s="85">
        <f t="shared" ref="E45:E46" si="20">H45+F45</f>
        <v>202271</v>
      </c>
      <c r="F45" s="72">
        <v>40540</v>
      </c>
      <c r="G45" s="53"/>
      <c r="H45" s="95">
        <v>161731</v>
      </c>
      <c r="I45" s="152"/>
      <c r="J45" s="159" t="s">
        <v>13</v>
      </c>
    </row>
    <row r="46" spans="1:10" ht="38.25" customHeight="1" thickBot="1" x14ac:dyDescent="0.3">
      <c r="A46" s="109"/>
      <c r="B46" s="106">
        <v>75412</v>
      </c>
      <c r="C46" s="128" t="s">
        <v>56</v>
      </c>
      <c r="D46" s="84">
        <f t="shared" si="19"/>
        <v>111361</v>
      </c>
      <c r="E46" s="85">
        <f t="shared" si="20"/>
        <v>111361</v>
      </c>
      <c r="F46" s="107">
        <v>22661</v>
      </c>
      <c r="G46" s="25"/>
      <c r="H46" s="98">
        <v>88700</v>
      </c>
      <c r="I46" s="153"/>
      <c r="J46" s="161" t="s">
        <v>13</v>
      </c>
    </row>
    <row r="47" spans="1:10" ht="18.75" customHeight="1" thickTop="1" thickBot="1" x14ac:dyDescent="0.3">
      <c r="A47" s="41">
        <v>801</v>
      </c>
      <c r="B47" s="42"/>
      <c r="C47" s="43" t="s">
        <v>17</v>
      </c>
      <c r="D47" s="86">
        <f>E47</f>
        <v>47400</v>
      </c>
      <c r="E47" s="86">
        <f>E48+E50+E49</f>
        <v>47400</v>
      </c>
      <c r="F47" s="67">
        <f>F48+F50</f>
        <v>0</v>
      </c>
      <c r="G47" s="45">
        <f t="shared" ref="G47:I47" si="21">SUM(G48:G48)</f>
        <v>0</v>
      </c>
      <c r="H47" s="96">
        <f>SUM(H48:H50)</f>
        <v>47400</v>
      </c>
      <c r="I47" s="154">
        <f t="shared" si="21"/>
        <v>0</v>
      </c>
      <c r="J47" s="173"/>
    </row>
    <row r="48" spans="1:10" ht="25.5" customHeight="1" thickTop="1" x14ac:dyDescent="0.25">
      <c r="A48" s="37"/>
      <c r="B48" s="48">
        <v>80101</v>
      </c>
      <c r="C48" s="129" t="s">
        <v>73</v>
      </c>
      <c r="D48" s="74">
        <f>E48</f>
        <v>15800</v>
      </c>
      <c r="E48" s="74">
        <v>15800</v>
      </c>
      <c r="F48" s="74"/>
      <c r="G48" s="50"/>
      <c r="H48" s="74">
        <v>15800</v>
      </c>
      <c r="I48" s="155"/>
      <c r="J48" s="172" t="s">
        <v>68</v>
      </c>
    </row>
    <row r="49" spans="1:10" ht="25.5" customHeight="1" x14ac:dyDescent="0.25">
      <c r="A49" s="37"/>
      <c r="B49" s="48">
        <v>80101</v>
      </c>
      <c r="C49" s="129" t="s">
        <v>74</v>
      </c>
      <c r="D49" s="74">
        <v>15800</v>
      </c>
      <c r="E49" s="74">
        <v>15800</v>
      </c>
      <c r="F49" s="74"/>
      <c r="G49" s="50"/>
      <c r="H49" s="74">
        <v>15800</v>
      </c>
      <c r="I49" s="155"/>
      <c r="J49" s="158" t="s">
        <v>72</v>
      </c>
    </row>
    <row r="50" spans="1:10" ht="27" customHeight="1" thickBot="1" x14ac:dyDescent="0.3">
      <c r="A50" s="110"/>
      <c r="B50" s="111">
        <v>80101</v>
      </c>
      <c r="C50" s="162" t="s">
        <v>75</v>
      </c>
      <c r="D50" s="75">
        <f t="shared" ref="D50" si="22">E50</f>
        <v>15800</v>
      </c>
      <c r="E50" s="75">
        <v>15800</v>
      </c>
      <c r="F50" s="163"/>
      <c r="G50" s="164"/>
      <c r="H50" s="163">
        <v>15800</v>
      </c>
      <c r="I50" s="165"/>
      <c r="J50" s="166" t="s">
        <v>69</v>
      </c>
    </row>
    <row r="51" spans="1:10" ht="18" customHeight="1" thickTop="1" thickBot="1" x14ac:dyDescent="0.3">
      <c r="A51" s="41">
        <v>921</v>
      </c>
      <c r="B51" s="42"/>
      <c r="C51" s="43" t="s">
        <v>18</v>
      </c>
      <c r="D51" s="76">
        <f>E51</f>
        <v>2558276</v>
      </c>
      <c r="E51" s="76">
        <f>SUM(E52:E63)</f>
        <v>2558276</v>
      </c>
      <c r="F51" s="76">
        <f>SUM(F52:F63)</f>
        <v>631109</v>
      </c>
      <c r="G51" s="40">
        <f>SUM(G62:G62)</f>
        <v>0</v>
      </c>
      <c r="H51" s="93">
        <f>H52+H53+H54+H55+H56+H57+H58+H59+H60+H61</f>
        <v>1927167</v>
      </c>
      <c r="I51" s="141">
        <f>SUM(I62:I62)</f>
        <v>0</v>
      </c>
      <c r="J51" s="171"/>
    </row>
    <row r="52" spans="1:10" ht="35.25" customHeight="1" thickTop="1" x14ac:dyDescent="0.25">
      <c r="A52" s="201"/>
      <c r="B52" s="167">
        <v>92109</v>
      </c>
      <c r="C52" s="128" t="s">
        <v>57</v>
      </c>
      <c r="D52" s="78">
        <f>E52</f>
        <v>132011</v>
      </c>
      <c r="E52" s="78">
        <f>F52+H52</f>
        <v>132011</v>
      </c>
      <c r="F52" s="78">
        <v>26743</v>
      </c>
      <c r="G52" s="168"/>
      <c r="H52" s="97">
        <v>105268</v>
      </c>
      <c r="I52" s="169"/>
      <c r="J52" s="170" t="s">
        <v>13</v>
      </c>
    </row>
    <row r="53" spans="1:10" ht="39" customHeight="1" x14ac:dyDescent="0.25">
      <c r="A53" s="202"/>
      <c r="B53" s="13">
        <v>92109</v>
      </c>
      <c r="C53" s="132" t="s">
        <v>58</v>
      </c>
      <c r="D53" s="85">
        <f t="shared" ref="D53:D63" si="23">E53</f>
        <v>229557</v>
      </c>
      <c r="E53" s="85">
        <f t="shared" ref="E53:E61" si="24">F53+H53</f>
        <v>229557</v>
      </c>
      <c r="F53" s="85">
        <v>45910</v>
      </c>
      <c r="G53" s="12"/>
      <c r="H53" s="95">
        <v>183647</v>
      </c>
      <c r="I53" s="156"/>
      <c r="J53" s="159" t="s">
        <v>13</v>
      </c>
    </row>
    <row r="54" spans="1:10" ht="37.5" customHeight="1" x14ac:dyDescent="0.25">
      <c r="A54" s="202"/>
      <c r="B54" s="13">
        <v>92109</v>
      </c>
      <c r="C54" s="132" t="s">
        <v>59</v>
      </c>
      <c r="D54" s="85">
        <f t="shared" si="23"/>
        <v>543387</v>
      </c>
      <c r="E54" s="85">
        <f t="shared" si="24"/>
        <v>543387</v>
      </c>
      <c r="F54" s="85">
        <v>107552</v>
      </c>
      <c r="G54" s="12"/>
      <c r="H54" s="95">
        <v>435835</v>
      </c>
      <c r="I54" s="156"/>
      <c r="J54" s="159" t="s">
        <v>13</v>
      </c>
    </row>
    <row r="55" spans="1:10" ht="39.75" customHeight="1" x14ac:dyDescent="0.25">
      <c r="A55" s="203"/>
      <c r="B55" s="13">
        <v>92109</v>
      </c>
      <c r="C55" s="132" t="s">
        <v>77</v>
      </c>
      <c r="D55" s="85">
        <f t="shared" si="23"/>
        <v>144552</v>
      </c>
      <c r="E55" s="85">
        <f t="shared" si="24"/>
        <v>144552</v>
      </c>
      <c r="F55" s="85">
        <v>29187</v>
      </c>
      <c r="G55" s="12"/>
      <c r="H55" s="95">
        <v>115365</v>
      </c>
      <c r="I55" s="156"/>
      <c r="J55" s="159" t="s">
        <v>13</v>
      </c>
    </row>
    <row r="56" spans="1:10" ht="33.75" customHeight="1" x14ac:dyDescent="0.25">
      <c r="A56" s="202"/>
      <c r="B56" s="13">
        <v>92109</v>
      </c>
      <c r="C56" s="132" t="s">
        <v>60</v>
      </c>
      <c r="D56" s="85">
        <f t="shared" si="23"/>
        <v>132983</v>
      </c>
      <c r="E56" s="85">
        <f t="shared" si="24"/>
        <v>132983</v>
      </c>
      <c r="F56" s="85">
        <v>26920</v>
      </c>
      <c r="G56" s="12"/>
      <c r="H56" s="95">
        <v>106063</v>
      </c>
      <c r="I56" s="156"/>
      <c r="J56" s="159" t="s">
        <v>13</v>
      </c>
    </row>
    <row r="57" spans="1:10" ht="38.25" customHeight="1" x14ac:dyDescent="0.25">
      <c r="A57" s="202"/>
      <c r="B57" s="13">
        <v>92109</v>
      </c>
      <c r="C57" s="132" t="s">
        <v>61</v>
      </c>
      <c r="D57" s="85">
        <f t="shared" si="23"/>
        <v>141507</v>
      </c>
      <c r="E57" s="85">
        <f t="shared" si="24"/>
        <v>141507</v>
      </c>
      <c r="F57" s="85">
        <v>28592</v>
      </c>
      <c r="G57" s="12"/>
      <c r="H57" s="95">
        <v>112915</v>
      </c>
      <c r="I57" s="156"/>
      <c r="J57" s="159" t="s">
        <v>13</v>
      </c>
    </row>
    <row r="58" spans="1:10" ht="42.75" customHeight="1" x14ac:dyDescent="0.25">
      <c r="A58" s="202"/>
      <c r="B58" s="13">
        <v>92109</v>
      </c>
      <c r="C58" s="132" t="s">
        <v>62</v>
      </c>
      <c r="D58" s="85">
        <f t="shared" si="23"/>
        <v>156932</v>
      </c>
      <c r="E58" s="85">
        <f t="shared" si="24"/>
        <v>156932</v>
      </c>
      <c r="F58" s="85">
        <v>31642</v>
      </c>
      <c r="G58" s="12"/>
      <c r="H58" s="95">
        <v>125290</v>
      </c>
      <c r="I58" s="156"/>
      <c r="J58" s="159" t="s">
        <v>13</v>
      </c>
    </row>
    <row r="59" spans="1:10" ht="39" customHeight="1" x14ac:dyDescent="0.25">
      <c r="A59" s="202"/>
      <c r="B59" s="13">
        <v>92109</v>
      </c>
      <c r="C59" s="132" t="s">
        <v>63</v>
      </c>
      <c r="D59" s="85">
        <f t="shared" si="23"/>
        <v>132791</v>
      </c>
      <c r="E59" s="85">
        <f t="shared" si="24"/>
        <v>132791</v>
      </c>
      <c r="F59" s="85">
        <v>26885</v>
      </c>
      <c r="G59" s="12"/>
      <c r="H59" s="95">
        <v>105906</v>
      </c>
      <c r="I59" s="156"/>
      <c r="J59" s="159" t="s">
        <v>13</v>
      </c>
    </row>
    <row r="60" spans="1:10" ht="39.75" customHeight="1" x14ac:dyDescent="0.25">
      <c r="A60" s="202"/>
      <c r="B60" s="13">
        <v>92109</v>
      </c>
      <c r="C60" s="132" t="s">
        <v>64</v>
      </c>
      <c r="D60" s="85">
        <f t="shared" si="23"/>
        <v>132011</v>
      </c>
      <c r="E60" s="85">
        <f t="shared" si="24"/>
        <v>132011</v>
      </c>
      <c r="F60" s="85">
        <v>26743</v>
      </c>
      <c r="G60" s="12"/>
      <c r="H60" s="95">
        <v>105268</v>
      </c>
      <c r="I60" s="156"/>
      <c r="J60" s="159" t="s">
        <v>13</v>
      </c>
    </row>
    <row r="61" spans="1:10" ht="37.5" customHeight="1" x14ac:dyDescent="0.25">
      <c r="A61" s="202"/>
      <c r="B61" s="13">
        <v>92109</v>
      </c>
      <c r="C61" s="132" t="s">
        <v>65</v>
      </c>
      <c r="D61" s="85">
        <f t="shared" si="23"/>
        <v>662545</v>
      </c>
      <c r="E61" s="85">
        <f t="shared" si="24"/>
        <v>662545</v>
      </c>
      <c r="F61" s="85">
        <v>130935</v>
      </c>
      <c r="G61" s="12"/>
      <c r="H61" s="95">
        <v>531610</v>
      </c>
      <c r="I61" s="156"/>
      <c r="J61" s="159" t="s">
        <v>13</v>
      </c>
    </row>
    <row r="62" spans="1:10" ht="20.25" customHeight="1" x14ac:dyDescent="0.25">
      <c r="A62" s="213"/>
      <c r="B62" s="111">
        <v>92109</v>
      </c>
      <c r="C62" s="128" t="s">
        <v>34</v>
      </c>
      <c r="D62" s="85">
        <f t="shared" si="23"/>
        <v>105000</v>
      </c>
      <c r="E62" s="85">
        <f>F62</f>
        <v>105000</v>
      </c>
      <c r="F62" s="205">
        <v>105000</v>
      </c>
      <c r="G62" s="206"/>
      <c r="H62" s="99"/>
      <c r="I62" s="206"/>
      <c r="J62" s="159" t="s">
        <v>13</v>
      </c>
    </row>
    <row r="63" spans="1:10" ht="25.5" customHeight="1" thickBot="1" x14ac:dyDescent="0.3">
      <c r="A63" s="110"/>
      <c r="B63" s="111">
        <v>92109</v>
      </c>
      <c r="C63" s="209" t="s">
        <v>79</v>
      </c>
      <c r="D63" s="207">
        <f t="shared" si="23"/>
        <v>45000</v>
      </c>
      <c r="E63" s="207">
        <f>F63</f>
        <v>45000</v>
      </c>
      <c r="F63" s="163">
        <v>45000</v>
      </c>
      <c r="G63" s="208"/>
      <c r="H63" s="115"/>
      <c r="I63" s="208"/>
      <c r="J63" s="161" t="s">
        <v>13</v>
      </c>
    </row>
    <row r="64" spans="1:10" ht="15.75" customHeight="1" thickTop="1" thickBot="1" x14ac:dyDescent="0.3">
      <c r="A64" s="217" t="s">
        <v>19</v>
      </c>
      <c r="B64" s="218"/>
      <c r="C64" s="219"/>
      <c r="D64" s="204">
        <f t="shared" ref="D64:I64" si="25">D8+D14+D23+D37+D47+D51+D42</f>
        <v>11077637</v>
      </c>
      <c r="E64" s="77">
        <f t="shared" si="25"/>
        <v>11077637</v>
      </c>
      <c r="F64" s="77">
        <f t="shared" si="25"/>
        <v>6434200</v>
      </c>
      <c r="G64" s="210">
        <f t="shared" si="25"/>
        <v>0</v>
      </c>
      <c r="H64" s="211">
        <f t="shared" si="25"/>
        <v>4643437</v>
      </c>
      <c r="I64" s="157">
        <f t="shared" si="25"/>
        <v>0</v>
      </c>
      <c r="J64" s="212"/>
    </row>
    <row r="65" ht="15" customHeight="1" thickTop="1" x14ac:dyDescent="0.25"/>
  </sheetData>
  <mergeCells count="12">
    <mergeCell ref="E5:E6"/>
    <mergeCell ref="F5:I5"/>
    <mergeCell ref="A64:C64"/>
    <mergeCell ref="F1:J1"/>
    <mergeCell ref="H2:J2"/>
    <mergeCell ref="A3:J3"/>
    <mergeCell ref="A4:A6"/>
    <mergeCell ref="B4:B6"/>
    <mergeCell ref="C4:C6"/>
    <mergeCell ref="D4:D6"/>
    <mergeCell ref="E4:I4"/>
    <mergeCell ref="J4:J6"/>
  </mergeCells>
  <phoneticPr fontId="22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MS</cp:lastModifiedBy>
  <cp:lastPrinted>2023-02-27T14:22:19Z</cp:lastPrinted>
  <dcterms:created xsi:type="dcterms:W3CDTF">2017-11-13T14:05:37Z</dcterms:created>
  <dcterms:modified xsi:type="dcterms:W3CDTF">2023-02-27T14:22:23Z</dcterms:modified>
</cp:coreProperties>
</file>