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\OneDrive\Pulpit\2023\SESJE\07.31 Uchwała\Budżet\"/>
    </mc:Choice>
  </mc:AlternateContent>
  <xr:revisionPtr revIDLastSave="0" documentId="13_ncr:1_{F09C296A-10CE-424D-8AF3-47185D5BC8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4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9" i="1" l="1"/>
  <c r="D59" i="1" s="1"/>
  <c r="F58" i="1"/>
  <c r="E58" i="1" s="1"/>
  <c r="D58" i="1" s="1"/>
  <c r="F30" i="1"/>
  <c r="F49" i="1"/>
  <c r="E72" i="1"/>
  <c r="D72" i="1" s="1"/>
  <c r="E45" i="1"/>
  <c r="E56" i="1"/>
  <c r="D56" i="1" s="1"/>
  <c r="E57" i="1"/>
  <c r="D57" i="1" s="1"/>
  <c r="E55" i="1"/>
  <c r="E11" i="1"/>
  <c r="D11" i="1" s="1"/>
  <c r="H49" i="1"/>
  <c r="E24" i="1"/>
  <c r="D24" i="1" s="1"/>
  <c r="E23" i="1"/>
  <c r="D23" i="1" s="1"/>
  <c r="E22" i="1"/>
  <c r="D22" i="1" s="1"/>
  <c r="F16" i="1" l="1"/>
  <c r="E28" i="1"/>
  <c r="D28" i="1" s="1"/>
  <c r="F60" i="1"/>
  <c r="E73" i="1"/>
  <c r="D73" i="1" s="1"/>
  <c r="F8" i="1"/>
  <c r="H16" i="1"/>
  <c r="I16" i="1"/>
  <c r="D45" i="1"/>
  <c r="E54" i="1"/>
  <c r="H54" i="1"/>
  <c r="E25" i="1"/>
  <c r="D25" i="1" s="1"/>
  <c r="F54" i="1"/>
  <c r="E26" i="1"/>
  <c r="D26" i="1" s="1"/>
  <c r="E62" i="1"/>
  <c r="D62" i="1" s="1"/>
  <c r="E63" i="1"/>
  <c r="D63" i="1" s="1"/>
  <c r="E64" i="1"/>
  <c r="D64" i="1" s="1"/>
  <c r="E65" i="1"/>
  <c r="D65" i="1" s="1"/>
  <c r="E66" i="1"/>
  <c r="D66" i="1" s="1"/>
  <c r="E67" i="1"/>
  <c r="D67" i="1" s="1"/>
  <c r="E68" i="1"/>
  <c r="D68" i="1" s="1"/>
  <c r="E69" i="1"/>
  <c r="D69" i="1" s="1"/>
  <c r="E70" i="1"/>
  <c r="D70" i="1" s="1"/>
  <c r="E61" i="1"/>
  <c r="E71" i="1"/>
  <c r="D71" i="1" s="1"/>
  <c r="H60" i="1"/>
  <c r="E52" i="1"/>
  <c r="D52" i="1" s="1"/>
  <c r="E53" i="1"/>
  <c r="D53" i="1" s="1"/>
  <c r="E51" i="1"/>
  <c r="D51" i="1" s="1"/>
  <c r="D55" i="1"/>
  <c r="G60" i="1"/>
  <c r="I60" i="1"/>
  <c r="G54" i="1"/>
  <c r="G74" i="1" s="1"/>
  <c r="I54" i="1"/>
  <c r="I49" i="1"/>
  <c r="E50" i="1"/>
  <c r="E48" i="1"/>
  <c r="D48" i="1" s="1"/>
  <c r="E46" i="1"/>
  <c r="D46" i="1" s="1"/>
  <c r="E47" i="1"/>
  <c r="D47" i="1" s="1"/>
  <c r="E32" i="1"/>
  <c r="D32" i="1" s="1"/>
  <c r="E33" i="1"/>
  <c r="D33" i="1" s="1"/>
  <c r="E34" i="1"/>
  <c r="D34" i="1" s="1"/>
  <c r="E35" i="1"/>
  <c r="D35" i="1" s="1"/>
  <c r="E36" i="1"/>
  <c r="D36" i="1" s="1"/>
  <c r="E37" i="1"/>
  <c r="D37" i="1" s="1"/>
  <c r="E38" i="1"/>
  <c r="D38" i="1" s="1"/>
  <c r="E39" i="1"/>
  <c r="D39" i="1" s="1"/>
  <c r="E40" i="1"/>
  <c r="D40" i="1" s="1"/>
  <c r="E41" i="1"/>
  <c r="D41" i="1" s="1"/>
  <c r="E42" i="1"/>
  <c r="D42" i="1" s="1"/>
  <c r="E43" i="1"/>
  <c r="D43" i="1" s="1"/>
  <c r="E18" i="1"/>
  <c r="D18" i="1" s="1"/>
  <c r="E19" i="1"/>
  <c r="D19" i="1" s="1"/>
  <c r="E20" i="1"/>
  <c r="D20" i="1" s="1"/>
  <c r="E21" i="1"/>
  <c r="D21" i="1" s="1"/>
  <c r="E17" i="1"/>
  <c r="D17" i="1" s="1"/>
  <c r="E10" i="1"/>
  <c r="D10" i="1" s="1"/>
  <c r="E12" i="1"/>
  <c r="D12" i="1" s="1"/>
  <c r="E14" i="1"/>
  <c r="D14" i="1" s="1"/>
  <c r="E9" i="1"/>
  <c r="D61" i="1" l="1"/>
  <c r="E60" i="1"/>
  <c r="D60" i="1" s="1"/>
  <c r="D9" i="1"/>
  <c r="E8" i="1"/>
  <c r="D8" i="1" s="1"/>
  <c r="D54" i="1"/>
  <c r="E49" i="1"/>
  <c r="D49" i="1" s="1"/>
  <c r="D50" i="1"/>
  <c r="H8" i="1" l="1"/>
  <c r="F44" i="1"/>
  <c r="F74" i="1" s="1"/>
  <c r="I44" i="1"/>
  <c r="E27" i="1"/>
  <c r="E16" i="1" s="1"/>
  <c r="D27" i="1" l="1"/>
  <c r="D16" i="1"/>
  <c r="H44" i="1"/>
  <c r="H74" i="1" s="1"/>
  <c r="I8" i="1"/>
  <c r="E44" i="1"/>
  <c r="I30" i="1"/>
  <c r="E30" i="1" s="1"/>
  <c r="D30" i="1" l="1"/>
  <c r="E74" i="1"/>
  <c r="I74" i="1"/>
  <c r="D44" i="1" l="1"/>
  <c r="D74" i="1" s="1"/>
</calcChain>
</file>

<file path=xl/sharedStrings.xml><?xml version="1.0" encoding="utf-8"?>
<sst xmlns="http://schemas.openxmlformats.org/spreadsheetml/2006/main" count="147" uniqueCount="95">
  <si>
    <t>Dział</t>
  </si>
  <si>
    <t>Rozdz.</t>
  </si>
  <si>
    <t>Nazwa zadania inwestycyjnego i okres realizacji (w latach)</t>
  </si>
  <si>
    <t>Łączne nakłady finansowe</t>
  </si>
  <si>
    <t>Planowane nakłady</t>
  </si>
  <si>
    <t>Jednostka org. realizująca zadanie lub koordynująca program</t>
  </si>
  <si>
    <t>w tym źródła finansowania</t>
  </si>
  <si>
    <t>środki własne</t>
  </si>
  <si>
    <t>kredyty i pożyczki</t>
  </si>
  <si>
    <t>środki pochodz.z innych źródeł dotacje i śr.z budżetu państwa</t>
  </si>
  <si>
    <t>środki  wymienione w art..5 ust.1 pkt 2 i 3 u.f.p. (śr.unijne)</t>
  </si>
  <si>
    <t>O10</t>
  </si>
  <si>
    <t>Rolnictwo i łowiectwo</t>
  </si>
  <si>
    <t>Urząd Gminy</t>
  </si>
  <si>
    <t>Transport i łączność - drogi gminne</t>
  </si>
  <si>
    <t>Gospodarka mieszkaniowa</t>
  </si>
  <si>
    <t>Administracja Publiczna</t>
  </si>
  <si>
    <t>Oświata i wychowanie</t>
  </si>
  <si>
    <t>Kultura i ochrona dziedzictwa narodowego</t>
  </si>
  <si>
    <t>OGÓŁEM</t>
  </si>
  <si>
    <t>Budowa stacji uzdatniania wody w Blankach</t>
  </si>
  <si>
    <t>O1043</t>
  </si>
  <si>
    <t>Modernizacja sieci komputerowej</t>
  </si>
  <si>
    <t>Dofinansowanie budowy urządzeń wodociągowych realizow. przez osoby fizyczne i prawne</t>
  </si>
  <si>
    <t>01044</t>
  </si>
  <si>
    <t xml:space="preserve">Urząd Gminy </t>
  </si>
  <si>
    <t>Bezpieczeństwo publiczne i ochrona przeciwpożarowa</t>
  </si>
  <si>
    <t>01043</t>
  </si>
  <si>
    <t>Budowa sieci wodociągowej w miejscowości Kłębowo (osiedle przy jeziorze)</t>
  </si>
  <si>
    <t>Modernizacja odcinka drogi nr 117025N Knipy Granica gminy Napraty Etap II</t>
  </si>
  <si>
    <t xml:space="preserve">Modernizacja odcinka drogi nr 117011N Ignalin Bobrownik </t>
  </si>
  <si>
    <t>Zakup wraz z montażem pieca c.o. do kotłowni komunalnej Ignalin 8</t>
  </si>
  <si>
    <t>Urząd Gminy - Wykonanie ekspertyzy na plac przy UG wraz z wiatami garażowymi</t>
  </si>
  <si>
    <t>Modernizacja świetlicy Ignalin 8</t>
  </si>
  <si>
    <t>Modernizacja odcinka drogi publicznej nr 117027 N Sarnowo DW 513</t>
  </si>
  <si>
    <t>Modernizacja odcinka drogi nr 117019N Runowo -Łaniewo</t>
  </si>
  <si>
    <t>Zakup ciągnika z przyczepą</t>
  </si>
  <si>
    <t>WYDATKI  INWESTYCYJNE  NA  2023 R.</t>
  </si>
  <si>
    <t>Rozbudowa oczyszczalni Rogóż (Projekt: poprawa gospodarki wodno-ściekowej w gminie Lidzbark Warmińki)</t>
  </si>
  <si>
    <t>Modernizacja budynku komunalnego Bugi 13 - Remont budynku komunalnego - klatka schodowa, schody</t>
  </si>
  <si>
    <t>Modernizacja budynku komunalnego Rogóz 19/4 - Remont lokalu komunalnego</t>
  </si>
  <si>
    <t xml:space="preserve">Modernizacja budynku komunalnego Jarandowo 1 - Remont dachu oraz wymiana rynien spustowych </t>
  </si>
  <si>
    <t>Modernizacja budynku komunalnego Babiak 24 - remont klatki schodowej i wymiana popękanych dachówek, odwodnienie terenu posesji</t>
  </si>
  <si>
    <t xml:space="preserve">Modernizacja budynku komunalnego Runowo 24/6 - wymiana instalacji elektrycznej w lokalu mieszkalnym </t>
  </si>
  <si>
    <t xml:space="preserve">Modernizacja budynku komunalnego Sarnowo 2/1 - wymiana instalacji elektrycznej w lokalu mieszkalnym </t>
  </si>
  <si>
    <t>Modernizacja budynku komunalnego Stabunity 1  - naprawa dachu i komina, rynny, parapety</t>
  </si>
  <si>
    <t xml:space="preserve">Modernizacja budynku komunalnego Kierz 8 -  wykonanie łazienki i wykonanie instalacji elektrycznej </t>
  </si>
  <si>
    <t xml:space="preserve">Modernizacja budynku komunalnego Runowo 41 - remont dachu oraz lokalu mieszkalnego </t>
  </si>
  <si>
    <t>Aparaty powietrzne OSP Stryjkowo 2 komplety</t>
  </si>
  <si>
    <t>rok budżetowy 2023 (6+7+8+9)</t>
  </si>
  <si>
    <t xml:space="preserve">Modernizacja budynku Urzędu Gminy  (remont klatek schodowych, strych, dodatkowe wyjście ewakuacyjne) </t>
  </si>
  <si>
    <t xml:space="preserve">Zakup hydrantów wewnętrznych </t>
  </si>
  <si>
    <t>Zakup pieców c.o.</t>
  </si>
  <si>
    <t>Poprawa efektywności energetycznej budynków i instalacji publicznych w Gminie Lidzbark Warmiński (termomodernizacja budynku OSP Runowo)</t>
  </si>
  <si>
    <t>Poprawa efektywności energetycznej budynków i instalacji publicznych w Gminie Lidzbark Warmiński (termomodernizacja budynku OSP Stryjkowo)</t>
  </si>
  <si>
    <t>Poprawa efektywności energetycznej budynków i instalacji publicznych w Gminie Lidzbark Warmiński (termomodernizacja budynku OSP Rogóż)</t>
  </si>
  <si>
    <t>Poprawa efektywności energetycznej budynków i instalacji publicznych w Gminie Lidzbark Warmiński (termomodernizacja świetlicy w Blankach)</t>
  </si>
  <si>
    <t>Poprawa efektywności energetycznej budynków i instalacji publicznych w Gminie Lidzbark Warmiński (termomodernizacja świetlicy w Kłębowie )</t>
  </si>
  <si>
    <t>Poprawa efektywności energetycznej budynków i instalacji publicznych w Gminie Lidzbark Warmiński (termomodernizacja świetlicy w Kraszewie)</t>
  </si>
  <si>
    <t>Poprawa efektywności energetycznej budynków i instalacji publicznych w Gminie Lidzbark Warmiński (termomodernizacja świetlicy w Miejskiej Woli)</t>
  </si>
  <si>
    <t>Poprawa efektywności energetycznej budynków i instalacji publicznych w Gminie Lidzbark Warmiński (termomodernizacja świetlicy w Miłogórzu )</t>
  </si>
  <si>
    <t>Poprawa efektywności energetycznej budynków i instalacji publicznych w Gminie Lidzbark Warmiński (termomodernizacja świetlicy w Morawie)</t>
  </si>
  <si>
    <t>Poprawa efektywności energetycznej budynków i instalacji publicznych w Gminie Lidzbark Warmiński (termomodernizacja świetlicy w Nowosadach)</t>
  </si>
  <si>
    <t>Poprawa efektywności energetycznej budynków i instalacji publicznych w Gminie Lidzbark Warmiński (termomodernizacja świetlicy w Sarnowie)</t>
  </si>
  <si>
    <t>Poprawa efektywności energetycznej budynków i instalacji publicznych w Gminie Lidzbark Warmiński (termomodernizacja GCK w Pilniku)</t>
  </si>
  <si>
    <t>Modernizacja drogi nr 117025N DK51 Markajmy -Knipy - gr. gminy (Napraty) -FOGR</t>
  </si>
  <si>
    <t>Zamiana działek z Lasami Państwowymi (Po stronie nadleśnictwa dwie działki w m Rogóż, jedna działka w m. Markajmy cmentarz. Po stronie gminy tereny leśne tj. dwie działki w m. Medyny oraz jedna działka Świętnik)</t>
  </si>
  <si>
    <t>SP Rogóż</t>
  </si>
  <si>
    <t>SP Kraszewo</t>
  </si>
  <si>
    <t xml:space="preserve">Zakup zamiatarki </t>
  </si>
  <si>
    <t>Zakup dwóch łyżek do ładowarki teleskopowej New Holland</t>
  </si>
  <si>
    <t>SP Runowo</t>
  </si>
  <si>
    <t>Zakup szafek szkolnych  do szatni (Szkoła Podstawowa w Rogóżu)</t>
  </si>
  <si>
    <t>Zakup szafek szkolnych do szatni (Szkoła Podstawowa w Runowie)</t>
  </si>
  <si>
    <t>Zakup szafek szkolnych do szatni (Szkoła Podstawowa w Kraszewie)</t>
  </si>
  <si>
    <t xml:space="preserve">Modernizacja budynku komunalnego Kochanówka 17 - remont klatki schodowej, właz na górę, utwardzenie gruntu </t>
  </si>
  <si>
    <t>Poprawa efektywności energetycznej budynków i instalacji publicznych w Gminie Lidzbark Warmiński (termomodernizacja świetlicy w Łaniewie )</t>
  </si>
  <si>
    <t>01095</t>
  </si>
  <si>
    <t>Zakup łyżki ażurowej</t>
  </si>
  <si>
    <t>Modernizacja i przebudowa polegająca na polepszeniu warunków technicznych drogi wewnętrznej (Dz. Nr 377) wraz z drogami przyległymi w m Rogóż</t>
  </si>
  <si>
    <t>Modernizacja i przebudowa drogi gminnej na odcinku Markajmy-Marków-DK 51</t>
  </si>
  <si>
    <t>Zakup zrywaka jednozębnego do korzeni</t>
  </si>
  <si>
    <t>Wykonanie zjazdu do stacji Uzdatniania wody w Blankach</t>
  </si>
  <si>
    <t>Zakup działki Nr 359/27 (292m2)w miejscowosci Rogóż na poszerzenie drogi gminnej</t>
  </si>
  <si>
    <t>Utworzenie terenu rekreakcyjnego przy Gminnym Centrum Kultury w Pilniku</t>
  </si>
  <si>
    <t>Modernizacja budynku magazynowo-warsztatowego na bazie w Długołęce</t>
  </si>
  <si>
    <t>Gospodarka komunalna i ochrona  środowiska</t>
  </si>
  <si>
    <t xml:space="preserve">Utwardzenie terenu na miejsce gromadzenia odpadów – Długołęka 9” </t>
  </si>
  <si>
    <t>Rozbudowa Stacji Uzdatniania Wody w Redach (Projekt: poprawa gospodarki wodno-ściekowej w gminie Lidzbark Warmińki)</t>
  </si>
  <si>
    <t>Subwencja wodno-kanalizacyjna +PROW           -Urząd Gminy</t>
  </si>
  <si>
    <t xml:space="preserve">Urząd Marszałkowski             Urząd Gminy           </t>
  </si>
  <si>
    <t>Rządowy Fundusz Polski Ład - Urząd Gminy</t>
  </si>
  <si>
    <t xml:space="preserve"> Subwencja wodno-kanalizacyjna -Urząd Gminy</t>
  </si>
  <si>
    <t>Załącznik Nr 3 do Uchwały Nr LIV/403/2023 Rady Gminy Lidzbark Warmiński z dnia 31 lipca 2023 r.</t>
  </si>
  <si>
    <t>Modernizacja budynku Gminnego Centrum Kultury w Pilniku (Kuchnia, klimatyzacja)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</si>
</sst>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.00\ _z_ł_-;\-* #,##0.00\ _z_ł_-;_-* &quot;-&quot;??\ _z_ł_-;_-@_-"/>
    <numFmt numFmtId="165" formatCode="_-* #,##0\ _z_ł_-;\-* #,##0\ _z_ł_-;_-* &quot;-&quot;??\ _z_ł_-;_-@_-"/>
  </numFmts>
  <fonts count="47" x14ac:knownFonts="1">
    <font>
      <sz val="11"/>
      <color indexed="8"/>
      <name val="Calibri"/>
      <family val="2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Times New Roman CE"/>
      <family val="1"/>
      <charset val="238"/>
    </font>
    <font>
      <b/>
      <sz val="12"/>
      <name val="Arial CE"/>
      <family val="2"/>
      <charset val="238"/>
    </font>
    <font>
      <b/>
      <sz val="10"/>
      <name val="Times New Roman CE"/>
      <charset val="238"/>
    </font>
    <font>
      <b/>
      <sz val="9"/>
      <name val="Times New Roman CE"/>
      <charset val="238"/>
    </font>
    <font>
      <b/>
      <sz val="6"/>
      <name val="Times New Roman CE"/>
      <charset val="238"/>
    </font>
    <font>
      <sz val="9"/>
      <color indexed="8"/>
      <name val="Times New Roman"/>
      <family val="1"/>
      <charset val="238"/>
    </font>
    <font>
      <sz val="9"/>
      <color indexed="8"/>
      <name val="Times New Roman CE"/>
      <family val="1"/>
      <charset val="238"/>
    </font>
    <font>
      <sz val="6"/>
      <color indexed="8"/>
      <name val="Times New Roman CE"/>
      <charset val="238"/>
    </font>
    <font>
      <b/>
      <sz val="10"/>
      <color indexed="8"/>
      <name val="Times New Roman CE"/>
      <charset val="238"/>
    </font>
    <font>
      <b/>
      <sz val="9"/>
      <color indexed="8"/>
      <name val="Times New Roman CE"/>
      <charset val="238"/>
    </font>
    <font>
      <b/>
      <sz val="8"/>
      <color indexed="8"/>
      <name val="Times New Roman CE"/>
      <charset val="238"/>
    </font>
    <font>
      <b/>
      <sz val="6"/>
      <color indexed="8"/>
      <name val="Times New Roman CE"/>
      <charset val="238"/>
    </font>
    <font>
      <sz val="10"/>
      <color indexed="8"/>
      <name val="Times New Roman CE"/>
      <charset val="238"/>
    </font>
    <font>
      <sz val="9"/>
      <color indexed="8"/>
      <name val="Times New Roman CE"/>
      <charset val="238"/>
    </font>
    <font>
      <b/>
      <u/>
      <sz val="10"/>
      <name val="Times New Roman CE"/>
      <charset val="238"/>
    </font>
    <font>
      <b/>
      <u/>
      <sz val="9"/>
      <name val="Times New Roman CE"/>
      <charset val="238"/>
    </font>
    <font>
      <b/>
      <u/>
      <sz val="6"/>
      <name val="Times New Roman CE"/>
      <charset val="238"/>
    </font>
    <font>
      <sz val="8"/>
      <color indexed="8"/>
      <name val="Calibri"/>
      <family val="2"/>
      <charset val="238"/>
    </font>
    <font>
      <sz val="10"/>
      <color rgb="FF000000"/>
      <name val="Times New Roman"/>
      <family val="1"/>
      <charset val="238"/>
    </font>
    <font>
      <sz val="8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name val="Times New Roman CE"/>
      <family val="1"/>
      <charset val="238"/>
    </font>
    <font>
      <sz val="6"/>
      <name val="Times New Roman CE"/>
      <charset val="238"/>
    </font>
    <font>
      <sz val="11"/>
      <name val="Calibri"/>
      <family val="2"/>
      <charset val="238"/>
    </font>
    <font>
      <sz val="9"/>
      <name val="Times New Roman CE"/>
      <charset val="238"/>
    </font>
    <font>
      <sz val="9"/>
      <name val="Times New Roman"/>
      <family val="1"/>
      <charset val="238"/>
    </font>
    <font>
      <sz val="7"/>
      <name val="Times New Roman CE"/>
      <family val="1"/>
      <charset val="238"/>
    </font>
    <font>
      <sz val="8"/>
      <name val="Times New Roman CE"/>
      <family val="1"/>
      <charset val="238"/>
    </font>
    <font>
      <sz val="6"/>
      <name val="Times New Roman CE"/>
      <family val="1"/>
      <charset val="238"/>
    </font>
    <font>
      <sz val="5"/>
      <name val="Times New Roman CE"/>
      <family val="1"/>
      <charset val="238"/>
    </font>
    <font>
      <sz val="9"/>
      <name val="Calibri"/>
      <family val="2"/>
      <charset val="238"/>
    </font>
    <font>
      <sz val="9"/>
      <color indexed="8"/>
      <name val="Calibri"/>
      <family val="2"/>
      <charset val="238"/>
    </font>
    <font>
      <sz val="6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10"/>
      <name val="Times New Roman CE"/>
      <charset val="238"/>
    </font>
    <font>
      <sz val="10"/>
      <name val="Times New Roman"/>
      <family val="1"/>
      <charset val="238"/>
    </font>
    <font>
      <sz val="8"/>
      <name val="Times New Roman CE"/>
      <charset val="238"/>
    </font>
    <font>
      <b/>
      <sz val="10"/>
      <color theme="0"/>
      <name val="Times New Roman CE"/>
      <charset val="238"/>
    </font>
    <font>
      <sz val="10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ck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ck">
        <color indexed="64"/>
      </bottom>
      <diagonal/>
    </border>
    <border>
      <left style="thick">
        <color indexed="64"/>
      </left>
      <right style="thin">
        <color auto="1"/>
      </right>
      <top/>
      <bottom style="thick">
        <color indexed="64"/>
      </bottom>
      <diagonal/>
    </border>
    <border>
      <left/>
      <right style="thin">
        <color auto="1"/>
      </right>
      <top/>
      <bottom style="thick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</borders>
  <cellStyleXfs count="8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1" fillId="0" borderId="0">
      <alignment horizontal="left" vertical="center"/>
    </xf>
    <xf numFmtId="0" fontId="2" fillId="0" borderId="0"/>
    <xf numFmtId="0" fontId="23" fillId="0" borderId="0">
      <alignment horizontal="left" vertical="center"/>
    </xf>
  </cellStyleXfs>
  <cellXfs count="245">
    <xf numFmtId="0" fontId="0" fillId="0" borderId="0" xfId="0"/>
    <xf numFmtId="0" fontId="1" fillId="2" borderId="0" xfId="1" applyFill="1"/>
    <xf numFmtId="0" fontId="0" fillId="2" borderId="0" xfId="0" applyFill="1"/>
    <xf numFmtId="164" fontId="9" fillId="2" borderId="2" xfId="2" applyFont="1" applyFill="1" applyBorder="1" applyAlignment="1">
      <alignment vertical="center"/>
    </xf>
    <xf numFmtId="0" fontId="27" fillId="2" borderId="0" xfId="0" applyFont="1" applyFill="1"/>
    <xf numFmtId="164" fontId="25" fillId="2" borderId="2" xfId="4" applyFont="1" applyFill="1" applyBorder="1" applyAlignment="1">
      <alignment vertical="center" wrapText="1"/>
    </xf>
    <xf numFmtId="164" fontId="20" fillId="2" borderId="0" xfId="4" applyFont="1" applyFill="1"/>
    <xf numFmtId="164" fontId="28" fillId="2" borderId="4" xfId="4" applyFont="1" applyFill="1" applyBorder="1" applyAlignment="1">
      <alignment vertical="center" wrapText="1"/>
    </xf>
    <xf numFmtId="165" fontId="24" fillId="2" borderId="4" xfId="4" quotePrefix="1" applyNumberFormat="1" applyFont="1" applyFill="1" applyBorder="1" applyAlignment="1">
      <alignment vertical="center" wrapText="1"/>
    </xf>
    <xf numFmtId="164" fontId="9" fillId="2" borderId="4" xfId="2" applyFont="1" applyFill="1" applyBorder="1" applyAlignment="1">
      <alignment vertical="center"/>
    </xf>
    <xf numFmtId="0" fontId="32" fillId="2" borderId="4" xfId="1" applyFont="1" applyFill="1" applyBorder="1" applyAlignment="1">
      <alignment horizontal="center" vertical="center" wrapText="1"/>
    </xf>
    <xf numFmtId="164" fontId="28" fillId="2" borderId="4" xfId="2" applyFont="1" applyFill="1" applyBorder="1" applyAlignment="1">
      <alignment vertical="center"/>
    </xf>
    <xf numFmtId="0" fontId="15" fillId="2" borderId="4" xfId="1" applyFont="1" applyFill="1" applyBorder="1" applyAlignment="1">
      <alignment horizontal="center" vertical="center"/>
    </xf>
    <xf numFmtId="0" fontId="32" fillId="2" borderId="3" xfId="1" applyFont="1" applyFill="1" applyBorder="1" applyAlignment="1">
      <alignment horizontal="center" vertical="center" wrapText="1"/>
    </xf>
    <xf numFmtId="0" fontId="32" fillId="2" borderId="3" xfId="2" applyNumberFormat="1" applyFont="1" applyFill="1" applyBorder="1" applyAlignment="1">
      <alignment horizontal="center" vertical="center" wrapText="1"/>
    </xf>
    <xf numFmtId="0" fontId="34" fillId="2" borderId="0" xfId="0" applyFont="1" applyFill="1"/>
    <xf numFmtId="0" fontId="28" fillId="2" borderId="4" xfId="1" applyFont="1" applyFill="1" applyBorder="1" applyAlignment="1">
      <alignment horizontal="center" vertical="center"/>
    </xf>
    <xf numFmtId="0" fontId="35" fillId="2" borderId="0" xfId="0" applyFont="1" applyFill="1"/>
    <xf numFmtId="0" fontId="8" fillId="2" borderId="5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vertical="center" wrapText="1"/>
    </xf>
    <xf numFmtId="164" fontId="6" fillId="3" borderId="1" xfId="2" applyFont="1" applyFill="1" applyBorder="1" applyAlignment="1">
      <alignment vertical="center"/>
    </xf>
    <xf numFmtId="164" fontId="25" fillId="2" borderId="3" xfId="4" applyFont="1" applyFill="1" applyBorder="1" applyAlignment="1">
      <alignment vertical="center" wrapText="1"/>
    </xf>
    <xf numFmtId="164" fontId="25" fillId="2" borderId="3" xfId="2" applyFont="1" applyFill="1" applyBorder="1" applyAlignment="1">
      <alignment vertical="center"/>
    </xf>
    <xf numFmtId="49" fontId="29" fillId="2" borderId="3" xfId="1" applyNumberFormat="1" applyFont="1" applyFill="1" applyBorder="1" applyAlignment="1">
      <alignment horizontal="center" vertical="center"/>
    </xf>
    <xf numFmtId="0" fontId="32" fillId="2" borderId="9" xfId="1" applyFont="1" applyFill="1" applyBorder="1" applyAlignment="1">
      <alignment horizontal="center" vertical="center" wrapText="1"/>
    </xf>
    <xf numFmtId="0" fontId="5" fillId="3" borderId="10" xfId="1" applyFont="1" applyFill="1" applyBorder="1" applyAlignment="1">
      <alignment horizontal="center" vertical="center"/>
    </xf>
    <xf numFmtId="0" fontId="9" fillId="2" borderId="11" xfId="1" applyFont="1" applyFill="1" applyBorder="1" applyAlignment="1">
      <alignment horizontal="center" vertical="center"/>
    </xf>
    <xf numFmtId="0" fontId="9" fillId="2" borderId="12" xfId="1" applyFont="1" applyFill="1" applyBorder="1" applyAlignment="1">
      <alignment horizontal="center" vertical="center"/>
    </xf>
    <xf numFmtId="0" fontId="25" fillId="2" borderId="9" xfId="1" applyFont="1" applyFill="1" applyBorder="1" applyAlignment="1">
      <alignment horizontal="center" vertical="center"/>
    </xf>
    <xf numFmtId="0" fontId="25" fillId="2" borderId="12" xfId="1" applyFont="1" applyFill="1" applyBorder="1" applyAlignment="1">
      <alignment horizontal="center" vertical="center"/>
    </xf>
    <xf numFmtId="0" fontId="28" fillId="2" borderId="11" xfId="1" applyFont="1" applyFill="1" applyBorder="1" applyAlignment="1">
      <alignment horizontal="center" vertical="center"/>
    </xf>
    <xf numFmtId="0" fontId="28" fillId="2" borderId="12" xfId="1" applyFont="1" applyFill="1" applyBorder="1" applyAlignment="1">
      <alignment horizontal="center" vertical="center"/>
    </xf>
    <xf numFmtId="0" fontId="28" fillId="2" borderId="9" xfId="1" applyFont="1" applyFill="1" applyBorder="1" applyAlignment="1">
      <alignment horizontal="center" vertical="center"/>
    </xf>
    <xf numFmtId="0" fontId="15" fillId="2" borderId="11" xfId="1" applyFont="1" applyFill="1" applyBorder="1" applyAlignment="1">
      <alignment horizontal="center" vertical="center"/>
    </xf>
    <xf numFmtId="0" fontId="15" fillId="2" borderId="12" xfId="1" applyFont="1" applyFill="1" applyBorder="1" applyAlignment="1">
      <alignment horizontal="center" vertical="center"/>
    </xf>
    <xf numFmtId="0" fontId="28" fillId="2" borderId="2" xfId="1" applyFont="1" applyFill="1" applyBorder="1" applyAlignment="1">
      <alignment horizontal="center" vertical="center"/>
    </xf>
    <xf numFmtId="164" fontId="6" fillId="3" borderId="14" xfId="2" applyFont="1" applyFill="1" applyBorder="1" applyAlignment="1">
      <alignment vertical="center"/>
    </xf>
    <xf numFmtId="0" fontId="11" fillId="3" borderId="13" xfId="1" applyFont="1" applyFill="1" applyBorder="1" applyAlignment="1">
      <alignment horizontal="center" vertical="center"/>
    </xf>
    <xf numFmtId="0" fontId="11" fillId="3" borderId="14" xfId="1" applyFont="1" applyFill="1" applyBorder="1" applyAlignment="1">
      <alignment horizontal="center" vertical="center"/>
    </xf>
    <xf numFmtId="0" fontId="11" fillId="3" borderId="14" xfId="1" applyFont="1" applyFill="1" applyBorder="1" applyAlignment="1">
      <alignment vertical="center" wrapText="1"/>
    </xf>
    <xf numFmtId="164" fontId="12" fillId="3" borderId="14" xfId="2" applyFont="1" applyFill="1" applyBorder="1" applyAlignment="1">
      <alignment horizontal="center" vertical="center"/>
    </xf>
    <xf numFmtId="164" fontId="9" fillId="2" borderId="4" xfId="4" applyFont="1" applyFill="1" applyBorder="1" applyAlignment="1">
      <alignment vertical="center" wrapText="1"/>
    </xf>
    <xf numFmtId="0" fontId="16" fillId="2" borderId="2" xfId="1" applyFont="1" applyFill="1" applyBorder="1" applyAlignment="1">
      <alignment horizontal="center" vertical="center"/>
    </xf>
    <xf numFmtId="0" fontId="16" fillId="2" borderId="4" xfId="1" applyFont="1" applyFill="1" applyBorder="1" applyAlignment="1">
      <alignment horizontal="center" vertical="center"/>
    </xf>
    <xf numFmtId="164" fontId="16" fillId="2" borderId="2" xfId="2" applyFont="1" applyFill="1" applyBorder="1" applyAlignment="1">
      <alignment horizontal="center" vertical="center"/>
    </xf>
    <xf numFmtId="0" fontId="42" fillId="2" borderId="8" xfId="1" applyFont="1" applyFill="1" applyBorder="1" applyAlignment="1">
      <alignment horizontal="center" vertical="center"/>
    </xf>
    <xf numFmtId="0" fontId="39" fillId="2" borderId="4" xfId="1" applyFont="1" applyFill="1" applyBorder="1" applyAlignment="1">
      <alignment horizontal="center" vertical="center"/>
    </xf>
    <xf numFmtId="164" fontId="25" fillId="2" borderId="4" xfId="4" applyFont="1" applyFill="1" applyBorder="1" applyAlignment="1">
      <alignment vertical="center" wrapText="1"/>
    </xf>
    <xf numFmtId="0" fontId="43" fillId="0" borderId="4" xfId="0" applyFont="1" applyBorder="1" applyAlignment="1">
      <alignment vertical="center" wrapText="1"/>
    </xf>
    <xf numFmtId="0" fontId="40" fillId="0" borderId="4" xfId="0" applyFont="1" applyBorder="1" applyAlignment="1">
      <alignment vertical="center" wrapText="1"/>
    </xf>
    <xf numFmtId="0" fontId="40" fillId="0" borderId="17" xfId="0" applyFont="1" applyBorder="1" applyAlignment="1">
      <alignment vertical="center" wrapText="1"/>
    </xf>
    <xf numFmtId="164" fontId="33" fillId="2" borderId="4" xfId="4" applyFont="1" applyFill="1" applyBorder="1" applyAlignment="1">
      <alignment horizontal="center" vertical="center" wrapText="1"/>
    </xf>
    <xf numFmtId="164" fontId="29" fillId="2" borderId="4" xfId="2" applyFont="1" applyFill="1" applyBorder="1" applyAlignment="1" applyProtection="1">
      <alignment horizontal="right" vertical="center" wrapText="1"/>
    </xf>
    <xf numFmtId="164" fontId="6" fillId="3" borderId="1" xfId="2" applyFont="1" applyFill="1" applyBorder="1" applyAlignment="1">
      <alignment horizontal="right" vertical="center"/>
    </xf>
    <xf numFmtId="164" fontId="8" fillId="2" borderId="2" xfId="2" applyFont="1" applyFill="1" applyBorder="1" applyAlignment="1" applyProtection="1">
      <alignment horizontal="right" vertical="center" wrapText="1"/>
    </xf>
    <xf numFmtId="164" fontId="8" fillId="2" borderId="4" xfId="2" applyFont="1" applyFill="1" applyBorder="1" applyAlignment="1" applyProtection="1">
      <alignment horizontal="right" vertical="center" wrapText="1"/>
    </xf>
    <xf numFmtId="164" fontId="29" fillId="2" borderId="3" xfId="2" applyFont="1" applyFill="1" applyBorder="1" applyAlignment="1" applyProtection="1">
      <alignment horizontal="right" vertical="center" wrapText="1"/>
    </xf>
    <xf numFmtId="164" fontId="6" fillId="3" borderId="14" xfId="2" applyFont="1" applyFill="1" applyBorder="1" applyAlignment="1">
      <alignment horizontal="right" vertical="center"/>
    </xf>
    <xf numFmtId="43" fontId="40" fillId="0" borderId="16" xfId="4" applyNumberFormat="1" applyFont="1" applyBorder="1" applyAlignment="1">
      <alignment horizontal="right" vertical="center"/>
    </xf>
    <xf numFmtId="164" fontId="24" fillId="2" borderId="4" xfId="4" quotePrefix="1" applyFont="1" applyFill="1" applyBorder="1" applyAlignment="1">
      <alignment horizontal="right" vertical="center" wrapText="1"/>
    </xf>
    <xf numFmtId="164" fontId="29" fillId="2" borderId="2" xfId="2" applyFont="1" applyFill="1" applyBorder="1" applyAlignment="1" applyProtection="1">
      <alignment horizontal="right" vertical="center" wrapText="1"/>
    </xf>
    <xf numFmtId="164" fontId="40" fillId="2" borderId="4" xfId="2" applyFont="1" applyFill="1" applyBorder="1" applyAlignment="1" applyProtection="1">
      <alignment horizontal="right" vertical="center" wrapText="1"/>
    </xf>
    <xf numFmtId="164" fontId="16" fillId="2" borderId="2" xfId="2" applyFont="1" applyFill="1" applyBorder="1" applyAlignment="1">
      <alignment horizontal="right" vertical="center" wrapText="1"/>
    </xf>
    <xf numFmtId="164" fontId="6" fillId="3" borderId="14" xfId="2" applyFont="1" applyFill="1" applyBorder="1" applyAlignment="1">
      <alignment horizontal="right" vertical="center" wrapText="1"/>
    </xf>
    <xf numFmtId="164" fontId="28" fillId="2" borderId="2" xfId="2" applyFont="1" applyFill="1" applyBorder="1" applyAlignment="1">
      <alignment horizontal="right" vertical="center" wrapText="1"/>
    </xf>
    <xf numFmtId="0" fontId="1" fillId="2" borderId="0" xfId="1" applyFill="1" applyAlignment="1">
      <alignment horizontal="right" vertical="center" wrapText="1"/>
    </xf>
    <xf numFmtId="0" fontId="32" fillId="2" borderId="3" xfId="2" applyNumberFormat="1" applyFont="1" applyFill="1" applyBorder="1" applyAlignment="1">
      <alignment horizontal="right" vertical="center" wrapText="1"/>
    </xf>
    <xf numFmtId="164" fontId="6" fillId="3" borderId="1" xfId="2" applyFont="1" applyFill="1" applyBorder="1" applyAlignment="1">
      <alignment horizontal="right" vertical="center" wrapText="1"/>
    </xf>
    <xf numFmtId="164" fontId="8" fillId="2" borderId="2" xfId="4" applyFont="1" applyFill="1" applyBorder="1" applyAlignment="1">
      <alignment horizontal="right" vertical="center" wrapText="1"/>
    </xf>
    <xf numFmtId="164" fontId="29" fillId="2" borderId="2" xfId="4" quotePrefix="1" applyFont="1" applyFill="1" applyBorder="1" applyAlignment="1">
      <alignment horizontal="right" vertical="center" wrapText="1"/>
    </xf>
    <xf numFmtId="164" fontId="29" fillId="2" borderId="4" xfId="4" quotePrefix="1" applyFont="1" applyFill="1" applyBorder="1" applyAlignment="1">
      <alignment horizontal="right" vertical="center" wrapText="1"/>
    </xf>
    <xf numFmtId="164" fontId="28" fillId="2" borderId="4" xfId="2" applyFont="1" applyFill="1" applyBorder="1" applyAlignment="1">
      <alignment horizontal="right" vertical="center" wrapText="1"/>
    </xf>
    <xf numFmtId="164" fontId="12" fillId="3" borderId="14" xfId="2" applyFont="1" applyFill="1" applyBorder="1" applyAlignment="1">
      <alignment horizontal="right" vertical="center" wrapText="1"/>
    </xf>
    <xf numFmtId="164" fontId="28" fillId="2" borderId="7" xfId="2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 wrapText="1"/>
    </xf>
    <xf numFmtId="164" fontId="32" fillId="2" borderId="3" xfId="4" applyFont="1" applyFill="1" applyBorder="1" applyAlignment="1">
      <alignment horizontal="right" vertical="center" wrapText="1"/>
    </xf>
    <xf numFmtId="164" fontId="9" fillId="2" borderId="2" xfId="4" applyFont="1" applyFill="1" applyBorder="1" applyAlignment="1">
      <alignment horizontal="right" vertical="center" wrapText="1"/>
    </xf>
    <xf numFmtId="164" fontId="25" fillId="2" borderId="3" xfId="4" applyFont="1" applyFill="1" applyBorder="1" applyAlignment="1">
      <alignment horizontal="right" vertical="center" wrapText="1"/>
    </xf>
    <xf numFmtId="164" fontId="6" fillId="3" borderId="14" xfId="4" applyFont="1" applyFill="1" applyBorder="1" applyAlignment="1">
      <alignment horizontal="right" vertical="center" wrapText="1"/>
    </xf>
    <xf numFmtId="164" fontId="25" fillId="2" borderId="2" xfId="4" applyFont="1" applyFill="1" applyBorder="1" applyAlignment="1">
      <alignment horizontal="right" vertical="center" wrapText="1"/>
    </xf>
    <xf numFmtId="164" fontId="28" fillId="2" borderId="4" xfId="4" applyFont="1" applyFill="1" applyBorder="1" applyAlignment="1">
      <alignment horizontal="right" vertical="center" wrapText="1"/>
    </xf>
    <xf numFmtId="164" fontId="12" fillId="3" borderId="14" xfId="4" applyFont="1" applyFill="1" applyBorder="1" applyAlignment="1">
      <alignment horizontal="right" vertical="center" wrapText="1"/>
    </xf>
    <xf numFmtId="164" fontId="28" fillId="2" borderId="2" xfId="4" applyFont="1" applyFill="1" applyBorder="1" applyAlignment="1">
      <alignment horizontal="right" vertical="center" wrapText="1"/>
    </xf>
    <xf numFmtId="164" fontId="28" fillId="2" borderId="3" xfId="4" applyFont="1" applyFill="1" applyBorder="1" applyAlignment="1">
      <alignment horizontal="right" vertical="center" wrapText="1"/>
    </xf>
    <xf numFmtId="164" fontId="16" fillId="2" borderId="4" xfId="4" applyFont="1" applyFill="1" applyBorder="1" applyAlignment="1">
      <alignment horizontal="right" vertical="center" wrapText="1"/>
    </xf>
    <xf numFmtId="164" fontId="0" fillId="2" borderId="0" xfId="4" applyFont="1" applyFill="1" applyAlignment="1">
      <alignment horizontal="right" vertical="center" wrapText="1"/>
    </xf>
    <xf numFmtId="0" fontId="39" fillId="2" borderId="7" xfId="1" applyFont="1" applyFill="1" applyBorder="1" applyAlignment="1">
      <alignment horizontal="center" vertical="center"/>
    </xf>
    <xf numFmtId="164" fontId="29" fillId="2" borderId="7" xfId="4" quotePrefix="1" applyFont="1" applyFill="1" applyBorder="1" applyAlignment="1">
      <alignment horizontal="right" vertical="center" wrapText="1"/>
    </xf>
    <xf numFmtId="164" fontId="40" fillId="2" borderId="7" xfId="2" applyFont="1" applyFill="1" applyBorder="1" applyAlignment="1" applyProtection="1">
      <alignment horizontal="right" vertical="center" wrapText="1"/>
    </xf>
    <xf numFmtId="164" fontId="25" fillId="2" borderId="7" xfId="4" applyFont="1" applyFill="1" applyBorder="1" applyAlignment="1">
      <alignment vertical="center" wrapText="1"/>
    </xf>
    <xf numFmtId="164" fontId="28" fillId="2" borderId="7" xfId="4" applyFont="1" applyFill="1" applyBorder="1" applyAlignment="1">
      <alignment horizontal="right" vertical="center" wrapText="1"/>
    </xf>
    <xf numFmtId="0" fontId="39" fillId="2" borderId="3" xfId="1" applyFont="1" applyFill="1" applyBorder="1" applyAlignment="1">
      <alignment horizontal="center" vertical="center"/>
    </xf>
    <xf numFmtId="164" fontId="40" fillId="2" borderId="3" xfId="2" applyFont="1" applyFill="1" applyBorder="1" applyAlignment="1" applyProtection="1">
      <alignment horizontal="right" vertical="center" wrapText="1"/>
    </xf>
    <xf numFmtId="0" fontId="42" fillId="2" borderId="12" xfId="1" applyFont="1" applyFill="1" applyBorder="1" applyAlignment="1">
      <alignment horizontal="center" vertical="center"/>
    </xf>
    <xf numFmtId="0" fontId="42" fillId="2" borderId="9" xfId="1" applyFont="1" applyFill="1" applyBorder="1" applyAlignment="1">
      <alignment horizontal="center" vertical="center"/>
    </xf>
    <xf numFmtId="0" fontId="15" fillId="2" borderId="9" xfId="1" applyFont="1" applyFill="1" applyBorder="1" applyAlignment="1">
      <alignment horizontal="center" vertical="center"/>
    </xf>
    <xf numFmtId="0" fontId="16" fillId="2" borderId="3" xfId="1" applyFont="1" applyFill="1" applyBorder="1" applyAlignment="1">
      <alignment horizontal="center" vertical="center"/>
    </xf>
    <xf numFmtId="0" fontId="40" fillId="0" borderId="19" xfId="0" applyFont="1" applyBorder="1" applyAlignment="1">
      <alignment vertical="center" wrapText="1"/>
    </xf>
    <xf numFmtId="164" fontId="8" fillId="2" borderId="3" xfId="2" applyFont="1" applyFill="1" applyBorder="1" applyAlignment="1" applyProtection="1">
      <alignment horizontal="right" vertical="center" wrapText="1"/>
    </xf>
    <xf numFmtId="164" fontId="9" fillId="2" borderId="3" xfId="4" applyFont="1" applyFill="1" applyBorder="1" applyAlignment="1">
      <alignment vertical="center" wrapText="1"/>
    </xf>
    <xf numFmtId="164" fontId="16" fillId="2" borderId="3" xfId="4" applyFont="1" applyFill="1" applyBorder="1" applyAlignment="1">
      <alignment horizontal="right" vertical="center" wrapText="1"/>
    </xf>
    <xf numFmtId="0" fontId="11" fillId="4" borderId="13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0" fontId="37" fillId="4" borderId="14" xfId="5" quotePrefix="1" applyFont="1" applyFill="1" applyBorder="1" applyAlignment="1">
      <alignment horizontal="left" vertical="center" wrapText="1"/>
    </xf>
    <xf numFmtId="164" fontId="38" fillId="4" borderId="14" xfId="4" quotePrefix="1" applyFont="1" applyFill="1" applyBorder="1" applyAlignment="1">
      <alignment horizontal="right" vertical="center" wrapText="1"/>
    </xf>
    <xf numFmtId="164" fontId="38" fillId="4" borderId="14" xfId="4" quotePrefix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44" fillId="0" borderId="6" xfId="0" applyFont="1" applyBorder="1" applyAlignment="1">
      <alignment horizontal="justify" vertical="center" wrapText="1"/>
    </xf>
    <xf numFmtId="0" fontId="44" fillId="2" borderId="2" xfId="0" applyFont="1" applyFill="1" applyBorder="1" applyAlignment="1">
      <alignment wrapText="1"/>
    </xf>
    <xf numFmtId="0" fontId="44" fillId="2" borderId="4" xfId="0" applyFont="1" applyFill="1" applyBorder="1" applyAlignment="1">
      <alignment wrapText="1"/>
    </xf>
    <xf numFmtId="0" fontId="21" fillId="0" borderId="4" xfId="0" applyFont="1" applyBorder="1" applyAlignment="1">
      <alignment vertical="center" wrapText="1"/>
    </xf>
    <xf numFmtId="0" fontId="40" fillId="2" borderId="3" xfId="5" quotePrefix="1" applyFont="1" applyFill="1" applyBorder="1" applyAlignment="1">
      <alignment horizontal="left" vertical="center" wrapText="1"/>
    </xf>
    <xf numFmtId="0" fontId="21" fillId="2" borderId="2" xfId="5" quotePrefix="1" applyFill="1" applyBorder="1" applyAlignment="1">
      <alignment horizontal="left" vertical="center" wrapText="1"/>
    </xf>
    <xf numFmtId="0" fontId="15" fillId="2" borderId="2" xfId="1" applyFont="1" applyFill="1" applyBorder="1" applyAlignment="1">
      <alignment vertical="center" wrapText="1"/>
    </xf>
    <xf numFmtId="0" fontId="45" fillId="2" borderId="0" xfId="0" applyFont="1" applyFill="1"/>
    <xf numFmtId="0" fontId="43" fillId="0" borderId="20" xfId="0" applyFont="1" applyBorder="1" applyAlignment="1">
      <alignment vertical="center" wrapText="1"/>
    </xf>
    <xf numFmtId="0" fontId="21" fillId="2" borderId="4" xfId="5" quotePrefix="1" applyFill="1" applyBorder="1" applyAlignment="1">
      <alignment horizontal="left" vertical="center" wrapText="1"/>
    </xf>
    <xf numFmtId="164" fontId="9" fillId="2" borderId="4" xfId="4" applyFont="1" applyFill="1" applyBorder="1" applyAlignment="1">
      <alignment horizontal="right" vertical="center" wrapText="1"/>
    </xf>
    <xf numFmtId="164" fontId="6" fillId="3" borderId="1" xfId="4" applyFont="1" applyFill="1" applyBorder="1" applyAlignment="1">
      <alignment horizontal="right" vertical="center" wrapText="1"/>
    </xf>
    <xf numFmtId="164" fontId="31" fillId="2" borderId="18" xfId="4" applyFont="1" applyFill="1" applyBorder="1" applyAlignment="1">
      <alignment horizontal="center" vertical="center" wrapText="1"/>
    </xf>
    <xf numFmtId="49" fontId="32" fillId="2" borderId="22" xfId="4" applyNumberFormat="1" applyFont="1" applyFill="1" applyBorder="1" applyAlignment="1">
      <alignment horizontal="center" vertical="center" wrapText="1"/>
    </xf>
    <xf numFmtId="164" fontId="6" fillId="3" borderId="23" xfId="2" applyFont="1" applyFill="1" applyBorder="1" applyAlignment="1">
      <alignment vertical="center"/>
    </xf>
    <xf numFmtId="164" fontId="9" fillId="2" borderId="21" xfId="4" applyFont="1" applyFill="1" applyBorder="1" applyAlignment="1">
      <alignment vertical="center"/>
    </xf>
    <xf numFmtId="164" fontId="9" fillId="2" borderId="18" xfId="4" applyFont="1" applyFill="1" applyBorder="1" applyAlignment="1">
      <alignment vertical="center"/>
    </xf>
    <xf numFmtId="164" fontId="25" fillId="2" borderId="22" xfId="4" applyFont="1" applyFill="1" applyBorder="1" applyAlignment="1">
      <alignment vertical="center"/>
    </xf>
    <xf numFmtId="164" fontId="6" fillId="3" borderId="24" xfId="2" applyFont="1" applyFill="1" applyBorder="1" applyAlignment="1">
      <alignment vertical="center"/>
    </xf>
    <xf numFmtId="164" fontId="25" fillId="2" borderId="21" xfId="4" applyFont="1" applyFill="1" applyBorder="1" applyAlignment="1">
      <alignment vertical="center"/>
    </xf>
    <xf numFmtId="164" fontId="28" fillId="2" borderId="18" xfId="4" applyFont="1" applyFill="1" applyBorder="1" applyAlignment="1">
      <alignment vertical="center" wrapText="1"/>
    </xf>
    <xf numFmtId="165" fontId="24" fillId="2" borderId="18" xfId="4" quotePrefix="1" applyNumberFormat="1" applyFont="1" applyFill="1" applyBorder="1" applyAlignment="1">
      <alignment vertical="center" wrapText="1"/>
    </xf>
    <xf numFmtId="164" fontId="28" fillId="2" borderId="21" xfId="4" applyFont="1" applyFill="1" applyBorder="1" applyAlignment="1">
      <alignment vertical="center" wrapText="1"/>
    </xf>
    <xf numFmtId="164" fontId="28" fillId="2" borderId="22" xfId="4" applyFont="1" applyFill="1" applyBorder="1" applyAlignment="1">
      <alignment vertical="center" wrapText="1"/>
    </xf>
    <xf numFmtId="164" fontId="16" fillId="2" borderId="18" xfId="4" applyFont="1" applyFill="1" applyBorder="1" applyAlignment="1">
      <alignment vertical="center" wrapText="1"/>
    </xf>
    <xf numFmtId="164" fontId="16" fillId="2" borderId="22" xfId="4" applyFont="1" applyFill="1" applyBorder="1" applyAlignment="1">
      <alignment vertical="center" wrapText="1"/>
    </xf>
    <xf numFmtId="164" fontId="38" fillId="4" borderId="24" xfId="4" quotePrefix="1" applyFont="1" applyFill="1" applyBorder="1" applyAlignment="1">
      <alignment horizontal="center" vertical="center" wrapText="1"/>
    </xf>
    <xf numFmtId="164" fontId="41" fillId="2" borderId="25" xfId="4" applyFont="1" applyFill="1" applyBorder="1" applyAlignment="1">
      <alignment vertical="center" wrapText="1"/>
    </xf>
    <xf numFmtId="164" fontId="41" fillId="2" borderId="18" xfId="4" applyFont="1" applyFill="1" applyBorder="1" applyAlignment="1">
      <alignment vertical="center" wrapText="1"/>
    </xf>
    <xf numFmtId="164" fontId="41" fillId="2" borderId="22" xfId="4" applyFont="1" applyFill="1" applyBorder="1" applyAlignment="1">
      <alignment vertical="center" wrapText="1"/>
    </xf>
    <xf numFmtId="164" fontId="12" fillId="3" borderId="24" xfId="2" applyFont="1" applyFill="1" applyBorder="1" applyAlignment="1">
      <alignment horizontal="center" vertical="center"/>
    </xf>
    <xf numFmtId="164" fontId="16" fillId="2" borderId="21" xfId="2" applyFont="1" applyFill="1" applyBorder="1" applyAlignment="1">
      <alignment horizontal="center" vertical="center"/>
    </xf>
    <xf numFmtId="164" fontId="6" fillId="2" borderId="18" xfId="2" applyFont="1" applyFill="1" applyBorder="1" applyAlignment="1">
      <alignment vertical="center"/>
    </xf>
    <xf numFmtId="164" fontId="18" fillId="2" borderId="26" xfId="2" applyFont="1" applyFill="1" applyBorder="1" applyAlignment="1">
      <alignment horizontal="center" vertical="center"/>
    </xf>
    <xf numFmtId="4" fontId="10" fillId="2" borderId="29" xfId="1" applyNumberFormat="1" applyFont="1" applyFill="1" applyBorder="1" applyAlignment="1">
      <alignment horizontal="center" vertical="center"/>
    </xf>
    <xf numFmtId="4" fontId="26" fillId="2" borderId="29" xfId="1" applyNumberFormat="1" applyFont="1" applyFill="1" applyBorder="1" applyAlignment="1">
      <alignment horizontal="center" vertical="center"/>
    </xf>
    <xf numFmtId="4" fontId="26" fillId="2" borderId="30" xfId="1" applyNumberFormat="1" applyFont="1" applyFill="1" applyBorder="1" applyAlignment="1">
      <alignment horizontal="center" vertical="center"/>
    </xf>
    <xf numFmtId="0" fontId="15" fillId="2" borderId="7" xfId="1" applyFont="1" applyFill="1" applyBorder="1" applyAlignment="1">
      <alignment vertical="center" wrapText="1"/>
    </xf>
    <xf numFmtId="164" fontId="16" fillId="2" borderId="3" xfId="2" applyFont="1" applyFill="1" applyBorder="1" applyAlignment="1">
      <alignment horizontal="right" vertical="center" wrapText="1"/>
    </xf>
    <xf numFmtId="164" fontId="16" fillId="2" borderId="3" xfId="2" applyFont="1" applyFill="1" applyBorder="1" applyAlignment="1">
      <alignment horizontal="center" vertical="center"/>
    </xf>
    <xf numFmtId="164" fontId="16" fillId="2" borderId="22" xfId="2" applyFont="1" applyFill="1" applyBorder="1" applyAlignment="1">
      <alignment horizontal="center" vertical="center"/>
    </xf>
    <xf numFmtId="4" fontId="10" fillId="2" borderId="32" xfId="1" applyNumberFormat="1" applyFont="1" applyFill="1" applyBorder="1" applyAlignment="1">
      <alignment horizontal="center" vertical="center"/>
    </xf>
    <xf numFmtId="0" fontId="15" fillId="2" borderId="2" xfId="1" applyFont="1" applyFill="1" applyBorder="1" applyAlignment="1">
      <alignment horizontal="center" vertical="center"/>
    </xf>
    <xf numFmtId="164" fontId="28" fillId="2" borderId="2" xfId="2" applyFont="1" applyFill="1" applyBorder="1" applyAlignment="1">
      <alignment vertical="center"/>
    </xf>
    <xf numFmtId="164" fontId="6" fillId="2" borderId="21" xfId="2" applyFont="1" applyFill="1" applyBorder="1" applyAlignment="1">
      <alignment vertical="center"/>
    </xf>
    <xf numFmtId="4" fontId="26" fillId="2" borderId="28" xfId="1" applyNumberFormat="1" applyFont="1" applyFill="1" applyBorder="1" applyAlignment="1">
      <alignment horizontal="center" vertical="center"/>
    </xf>
    <xf numFmtId="164" fontId="14" fillId="3" borderId="15" xfId="2" applyFont="1" applyFill="1" applyBorder="1" applyAlignment="1">
      <alignment horizontal="center" vertical="center"/>
    </xf>
    <xf numFmtId="4" fontId="10" fillId="2" borderId="28" xfId="1" applyNumberFormat="1" applyFont="1" applyFill="1" applyBorder="1" applyAlignment="1">
      <alignment horizontal="center" vertical="center"/>
    </xf>
    <xf numFmtId="4" fontId="14" fillId="3" borderId="31" xfId="1" applyNumberFormat="1" applyFont="1" applyFill="1" applyBorder="1" applyAlignment="1">
      <alignment horizontal="center" vertical="center"/>
    </xf>
    <xf numFmtId="0" fontId="30" fillId="2" borderId="30" xfId="2" applyNumberFormat="1" applyFont="1" applyFill="1" applyBorder="1" applyAlignment="1">
      <alignment horizontal="center" vertical="center" wrapText="1"/>
    </xf>
    <xf numFmtId="164" fontId="7" fillId="3" borderId="15" xfId="2" applyFont="1" applyFill="1" applyBorder="1" applyAlignment="1">
      <alignment vertical="center"/>
    </xf>
    <xf numFmtId="4" fontId="26" fillId="2" borderId="32" xfId="1" applyNumberFormat="1" applyFont="1" applyFill="1" applyBorder="1" applyAlignment="1">
      <alignment horizontal="center" vertical="center"/>
    </xf>
    <xf numFmtId="4" fontId="14" fillId="3" borderId="15" xfId="1" applyNumberFormat="1" applyFont="1" applyFill="1" applyBorder="1" applyAlignment="1">
      <alignment horizontal="center" vertical="center"/>
    </xf>
    <xf numFmtId="4" fontId="10" fillId="2" borderId="30" xfId="1" applyNumberFormat="1" applyFont="1" applyFill="1" applyBorder="1" applyAlignment="1">
      <alignment horizontal="center" vertical="center"/>
    </xf>
    <xf numFmtId="4" fontId="7" fillId="4" borderId="15" xfId="1" applyNumberFormat="1" applyFont="1" applyFill="1" applyBorder="1" applyAlignment="1">
      <alignment horizontal="center" vertical="center"/>
    </xf>
    <xf numFmtId="0" fontId="5" fillId="3" borderId="34" xfId="1" applyFont="1" applyFill="1" applyBorder="1" applyAlignment="1">
      <alignment horizontal="center" vertical="center"/>
    </xf>
    <xf numFmtId="0" fontId="5" fillId="3" borderId="34" xfId="1" applyFont="1" applyFill="1" applyBorder="1" applyAlignment="1">
      <alignment vertical="center" wrapText="1"/>
    </xf>
    <xf numFmtId="164" fontId="6" fillId="3" borderId="34" xfId="2" applyFont="1" applyFill="1" applyBorder="1" applyAlignment="1">
      <alignment horizontal="right" vertical="center" wrapText="1"/>
    </xf>
    <xf numFmtId="164" fontId="6" fillId="3" borderId="34" xfId="4" applyFont="1" applyFill="1" applyBorder="1" applyAlignment="1">
      <alignment horizontal="right" vertical="center" wrapText="1"/>
    </xf>
    <xf numFmtId="164" fontId="6" fillId="3" borderId="33" xfId="2" applyFont="1" applyFill="1" applyBorder="1" applyAlignment="1">
      <alignment vertical="center"/>
    </xf>
    <xf numFmtId="4" fontId="7" fillId="3" borderId="31" xfId="1" applyNumberFormat="1" applyFont="1" applyFill="1" applyBorder="1" applyAlignment="1">
      <alignment horizontal="center" vertical="center"/>
    </xf>
    <xf numFmtId="164" fontId="8" fillId="2" borderId="4" xfId="4" applyFont="1" applyFill="1" applyBorder="1" applyAlignment="1">
      <alignment horizontal="right" vertical="center" wrapText="1"/>
    </xf>
    <xf numFmtId="0" fontId="5" fillId="3" borderId="35" xfId="1" applyFont="1" applyFill="1" applyBorder="1" applyAlignment="1">
      <alignment horizontal="center" vertical="center"/>
    </xf>
    <xf numFmtId="164" fontId="6" fillId="3" borderId="36" xfId="2" applyFont="1" applyFill="1" applyBorder="1" applyAlignment="1">
      <alignment vertical="center"/>
    </xf>
    <xf numFmtId="164" fontId="25" fillId="2" borderId="37" xfId="4" applyFont="1" applyFill="1" applyBorder="1" applyAlignment="1">
      <alignment vertical="center"/>
    </xf>
    <xf numFmtId="164" fontId="28" fillId="2" borderId="38" xfId="4" applyFont="1" applyFill="1" applyBorder="1" applyAlignment="1">
      <alignment vertical="center" wrapText="1"/>
    </xf>
    <xf numFmtId="4" fontId="43" fillId="0" borderId="4" xfId="0" applyNumberFormat="1" applyFont="1" applyBorder="1" applyAlignment="1">
      <alignment horizontal="right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21" fillId="2" borderId="12" xfId="5" quotePrefix="1" applyFill="1" applyBorder="1" applyAlignment="1">
      <alignment horizontal="left" vertical="center" wrapText="1"/>
    </xf>
    <xf numFmtId="164" fontId="16" fillId="2" borderId="4" xfId="2" applyFont="1" applyFill="1" applyBorder="1" applyAlignment="1">
      <alignment horizontal="right" vertical="center" wrapText="1"/>
    </xf>
    <xf numFmtId="164" fontId="16" fillId="2" borderId="4" xfId="4" applyFont="1" applyFill="1" applyBorder="1" applyAlignment="1">
      <alignment vertical="center" wrapText="1"/>
    </xf>
    <xf numFmtId="164" fontId="28" fillId="2" borderId="3" xfId="2" applyFont="1" applyFill="1" applyBorder="1" applyAlignment="1">
      <alignment horizontal="right" vertical="center" wrapText="1"/>
    </xf>
    <xf numFmtId="164" fontId="16" fillId="2" borderId="3" xfId="4" applyFont="1" applyFill="1" applyBorder="1" applyAlignment="1">
      <alignment vertical="center" wrapText="1"/>
    </xf>
    <xf numFmtId="0" fontId="21" fillId="2" borderId="3" xfId="5" quotePrefix="1" applyFill="1" applyBorder="1" applyAlignment="1">
      <alignment horizontal="left" vertical="center" wrapText="1"/>
    </xf>
    <xf numFmtId="4" fontId="19" fillId="2" borderId="15" xfId="1" applyNumberFormat="1" applyFont="1" applyFill="1" applyBorder="1" applyAlignment="1">
      <alignment horizontal="center" vertical="center"/>
    </xf>
    <xf numFmtId="0" fontId="9" fillId="2" borderId="9" xfId="1" applyFont="1" applyFill="1" applyBorder="1" applyAlignment="1">
      <alignment horizontal="center" vertical="center"/>
    </xf>
    <xf numFmtId="164" fontId="9" fillId="2" borderId="3" xfId="2" applyFont="1" applyFill="1" applyBorder="1" applyAlignment="1">
      <alignment vertical="center"/>
    </xf>
    <xf numFmtId="164" fontId="9" fillId="2" borderId="3" xfId="4" applyFont="1" applyFill="1" applyBorder="1" applyAlignment="1">
      <alignment horizontal="right" vertical="center" wrapText="1"/>
    </xf>
    <xf numFmtId="164" fontId="9" fillId="2" borderId="22" xfId="4" applyFont="1" applyFill="1" applyBorder="1" applyAlignment="1">
      <alignment vertical="center"/>
    </xf>
    <xf numFmtId="44" fontId="18" fillId="2" borderId="13" xfId="2" applyNumberFormat="1" applyFont="1" applyFill="1" applyBorder="1" applyAlignment="1">
      <alignment horizontal="center" vertical="center" wrapText="1"/>
    </xf>
    <xf numFmtId="164" fontId="25" fillId="2" borderId="4" xfId="2" applyFont="1" applyFill="1" applyBorder="1" applyAlignment="1">
      <alignment horizontal="right" vertical="center" wrapText="1"/>
    </xf>
    <xf numFmtId="0" fontId="1" fillId="2" borderId="0" xfId="1" applyFill="1" applyAlignment="1">
      <alignment horizontal="right" vertical="center"/>
    </xf>
    <xf numFmtId="0" fontId="0" fillId="2" borderId="0" xfId="0" applyFill="1" applyAlignment="1">
      <alignment horizontal="right" vertical="center"/>
    </xf>
    <xf numFmtId="0" fontId="21" fillId="2" borderId="7" xfId="5" quotePrefix="1" applyFill="1" applyBorder="1" applyAlignment="1">
      <alignment horizontal="left" vertical="center" wrapText="1"/>
    </xf>
    <xf numFmtId="0" fontId="46" fillId="0" borderId="0" xfId="0" applyFont="1" applyAlignment="1">
      <alignment wrapText="1"/>
    </xf>
    <xf numFmtId="4" fontId="10" fillId="2" borderId="29" xfId="1" applyNumberFormat="1" applyFont="1" applyFill="1" applyBorder="1" applyAlignment="1">
      <alignment horizontal="center" vertical="center" wrapText="1"/>
    </xf>
    <xf numFmtId="0" fontId="44" fillId="2" borderId="2" xfId="0" applyFont="1" applyFill="1" applyBorder="1" applyAlignment="1">
      <alignment vertical="center" wrapText="1"/>
    </xf>
    <xf numFmtId="4" fontId="26" fillId="2" borderId="29" xfId="1" applyNumberFormat="1" applyFont="1" applyFill="1" applyBorder="1" applyAlignment="1">
      <alignment horizontal="center" vertical="center" wrapText="1"/>
    </xf>
    <xf numFmtId="4" fontId="26" fillId="2" borderId="28" xfId="1" applyNumberFormat="1" applyFont="1" applyFill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0" fontId="25" fillId="2" borderId="40" xfId="1" applyFont="1" applyFill="1" applyBorder="1" applyAlignment="1">
      <alignment horizontal="center" vertical="center"/>
    </xf>
    <xf numFmtId="49" fontId="29" fillId="2" borderId="39" xfId="1" applyNumberFormat="1" applyFont="1" applyFill="1" applyBorder="1" applyAlignment="1">
      <alignment horizontal="center" vertical="center"/>
    </xf>
    <xf numFmtId="0" fontId="43" fillId="0" borderId="39" xfId="0" applyFont="1" applyBorder="1" applyAlignment="1">
      <alignment vertical="center" wrapText="1"/>
    </xf>
    <xf numFmtId="164" fontId="8" fillId="2" borderId="39" xfId="4" applyFont="1" applyFill="1" applyBorder="1" applyAlignment="1">
      <alignment horizontal="right" vertical="center" wrapText="1"/>
    </xf>
    <xf numFmtId="164" fontId="28" fillId="2" borderId="39" xfId="2" applyFont="1" applyFill="1" applyBorder="1" applyAlignment="1">
      <alignment horizontal="right" vertical="center" wrapText="1"/>
    </xf>
    <xf numFmtId="164" fontId="29" fillId="2" borderId="39" xfId="2" applyFont="1" applyFill="1" applyBorder="1" applyAlignment="1" applyProtection="1">
      <alignment horizontal="right" vertical="center" wrapText="1"/>
    </xf>
    <xf numFmtId="164" fontId="25" fillId="2" borderId="39" xfId="2" applyFont="1" applyFill="1" applyBorder="1" applyAlignment="1">
      <alignment vertical="center"/>
    </xf>
    <xf numFmtId="164" fontId="25" fillId="2" borderId="39" xfId="4" applyFont="1" applyFill="1" applyBorder="1" applyAlignment="1">
      <alignment horizontal="right" vertical="center" wrapText="1"/>
    </xf>
    <xf numFmtId="164" fontId="25" fillId="2" borderId="39" xfId="4" applyFont="1" applyFill="1" applyBorder="1" applyAlignment="1">
      <alignment vertical="center"/>
    </xf>
    <xf numFmtId="0" fontId="28" fillId="2" borderId="3" xfId="1" applyFont="1" applyFill="1" applyBorder="1" applyAlignment="1">
      <alignment horizontal="center" vertical="center"/>
    </xf>
    <xf numFmtId="0" fontId="21" fillId="0" borderId="3" xfId="0" applyFont="1" applyBorder="1" applyAlignment="1">
      <alignment vertical="center" wrapText="1"/>
    </xf>
    <xf numFmtId="164" fontId="29" fillId="2" borderId="3" xfId="4" quotePrefix="1" applyFont="1" applyFill="1" applyBorder="1" applyAlignment="1">
      <alignment horizontal="right" vertical="center" wrapText="1"/>
    </xf>
    <xf numFmtId="164" fontId="28" fillId="2" borderId="3" xfId="4" applyFont="1" applyFill="1" applyBorder="1" applyAlignment="1">
      <alignment vertical="center" wrapText="1"/>
    </xf>
    <xf numFmtId="164" fontId="12" fillId="3" borderId="14" xfId="2" applyFont="1" applyFill="1" applyBorder="1" applyAlignment="1">
      <alignment vertical="center"/>
    </xf>
    <xf numFmtId="164" fontId="13" fillId="3" borderId="24" xfId="4" applyFont="1" applyFill="1" applyBorder="1" applyAlignment="1">
      <alignment vertical="center"/>
    </xf>
    <xf numFmtId="0" fontId="11" fillId="2" borderId="8" xfId="1" applyFont="1" applyFill="1" applyBorder="1" applyAlignment="1">
      <alignment horizontal="center" vertical="center"/>
    </xf>
    <xf numFmtId="0" fontId="15" fillId="2" borderId="7" xfId="1" applyFont="1" applyFill="1" applyBorder="1" applyAlignment="1">
      <alignment horizontal="center" vertical="center"/>
    </xf>
    <xf numFmtId="164" fontId="16" fillId="2" borderId="7" xfId="2" applyFont="1" applyFill="1" applyBorder="1" applyAlignment="1">
      <alignment horizontal="right" vertical="center" wrapText="1"/>
    </xf>
    <xf numFmtId="164" fontId="12" fillId="2" borderId="7" xfId="2" applyFont="1" applyFill="1" applyBorder="1" applyAlignment="1">
      <alignment vertical="center"/>
    </xf>
    <xf numFmtId="164" fontId="12" fillId="2" borderId="7" xfId="4" applyFont="1" applyFill="1" applyBorder="1" applyAlignment="1">
      <alignment horizontal="right" vertical="center" wrapText="1"/>
    </xf>
    <xf numFmtId="164" fontId="13" fillId="2" borderId="25" xfId="4" applyFont="1" applyFill="1" applyBorder="1" applyAlignment="1">
      <alignment vertical="center"/>
    </xf>
    <xf numFmtId="0" fontId="40" fillId="0" borderId="2" xfId="0" applyFont="1" applyBorder="1" applyAlignment="1">
      <alignment vertical="center" wrapText="1"/>
    </xf>
    <xf numFmtId="0" fontId="15" fillId="2" borderId="20" xfId="1" applyFont="1" applyFill="1" applyBorder="1" applyAlignment="1">
      <alignment vertical="center" wrapText="1"/>
    </xf>
    <xf numFmtId="164" fontId="28" fillId="2" borderId="20" xfId="2" applyFont="1" applyFill="1" applyBorder="1" applyAlignment="1">
      <alignment horizontal="right" vertical="center" wrapText="1"/>
    </xf>
    <xf numFmtId="164" fontId="31" fillId="2" borderId="4" xfId="2" applyFont="1" applyFill="1" applyBorder="1" applyAlignment="1">
      <alignment horizontal="center" vertical="center" wrapText="1"/>
    </xf>
    <xf numFmtId="0" fontId="25" fillId="2" borderId="4" xfId="1" applyFont="1" applyFill="1" applyBorder="1" applyAlignment="1">
      <alignment horizontal="center" vertical="center" wrapText="1"/>
    </xf>
    <xf numFmtId="0" fontId="25" fillId="2" borderId="18" xfId="1" applyFont="1" applyFill="1" applyBorder="1" applyAlignment="1">
      <alignment horizontal="center" vertical="center" wrapText="1"/>
    </xf>
    <xf numFmtId="0" fontId="17" fillId="2" borderId="13" xfId="1" applyFont="1" applyFill="1" applyBorder="1" applyAlignment="1">
      <alignment horizontal="center" vertical="center"/>
    </xf>
    <xf numFmtId="0" fontId="17" fillId="2" borderId="14" xfId="1" applyFont="1" applyFill="1" applyBorder="1" applyAlignment="1">
      <alignment horizontal="center" vertical="center"/>
    </xf>
    <xf numFmtId="0" fontId="17" fillId="2" borderId="15" xfId="1" applyFont="1" applyFill="1" applyBorder="1" applyAlignment="1">
      <alignment horizontal="center" vertical="center"/>
    </xf>
    <xf numFmtId="164" fontId="3" fillId="2" borderId="0" xfId="2" applyFont="1" applyFill="1" applyAlignment="1">
      <alignment horizontal="center" wrapText="1"/>
    </xf>
    <xf numFmtId="0" fontId="3" fillId="2" borderId="0" xfId="1" applyFont="1" applyFill="1" applyAlignment="1">
      <alignment horizontal="left" vertical="center"/>
    </xf>
    <xf numFmtId="0" fontId="4" fillId="2" borderId="27" xfId="1" applyFont="1" applyFill="1" applyBorder="1" applyAlignment="1">
      <alignment horizontal="center" vertical="center" wrapText="1"/>
    </xf>
    <xf numFmtId="0" fontId="25" fillId="2" borderId="11" xfId="1" applyFont="1" applyFill="1" applyBorder="1" applyAlignment="1">
      <alignment horizontal="center" vertical="center" wrapText="1"/>
    </xf>
    <xf numFmtId="0" fontId="25" fillId="2" borderId="12" xfId="1" applyFont="1" applyFill="1" applyBorder="1" applyAlignment="1">
      <alignment horizontal="center" vertical="center" wrapText="1"/>
    </xf>
    <xf numFmtId="0" fontId="25" fillId="2" borderId="2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164" fontId="25" fillId="2" borderId="2" xfId="2" applyFont="1" applyFill="1" applyBorder="1" applyAlignment="1">
      <alignment horizontal="right" vertical="center" wrapText="1"/>
    </xf>
    <xf numFmtId="164" fontId="25" fillId="2" borderId="4" xfId="2" applyFont="1" applyFill="1" applyBorder="1" applyAlignment="1">
      <alignment horizontal="right" vertical="center" wrapText="1"/>
    </xf>
    <xf numFmtId="0" fontId="25" fillId="2" borderId="21" xfId="1" applyFont="1" applyFill="1" applyBorder="1" applyAlignment="1">
      <alignment horizontal="center" vertical="center" wrapText="1"/>
    </xf>
    <xf numFmtId="0" fontId="30" fillId="2" borderId="28" xfId="1" applyFont="1" applyFill="1" applyBorder="1" applyAlignment="1">
      <alignment horizontal="center" vertical="center" wrapText="1"/>
    </xf>
    <xf numFmtId="0" fontId="30" fillId="2" borderId="29" xfId="1" applyFont="1" applyFill="1" applyBorder="1" applyAlignment="1">
      <alignment horizontal="center" vertical="center" wrapText="1"/>
    </xf>
  </cellXfs>
  <cellStyles count="8">
    <cellStyle name="Dziesiętny" xfId="4" builtinId="3"/>
    <cellStyle name="Dziesiętny 2" xfId="3" xr:uid="{00000000-0005-0000-0000-000001000000}"/>
    <cellStyle name="Dziesiętny 4" xfId="2" xr:uid="{00000000-0005-0000-0000-000002000000}"/>
    <cellStyle name="Normalny" xfId="0" builtinId="0"/>
    <cellStyle name="Normalny 2" xfId="6" xr:uid="{936B20BC-CF0C-47AC-A1F9-6613AFA391DE}"/>
    <cellStyle name="Normalny 3" xfId="1" xr:uid="{00000000-0005-0000-0000-000004000000}"/>
    <cellStyle name="S3" xfId="5" xr:uid="{6EF400CF-3BC1-4948-872F-61DE6FF4A0DD}"/>
    <cellStyle name="S8" xfId="7" xr:uid="{5C0A290C-DEFF-4289-8658-594241C1F9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5"/>
  <sheetViews>
    <sheetView tabSelected="1" topLeftCell="A64" zoomScale="90" zoomScaleNormal="90" workbookViewId="0">
      <selection activeCell="H66" sqref="H66"/>
    </sheetView>
  </sheetViews>
  <sheetFormatPr defaultRowHeight="15" customHeight="1" x14ac:dyDescent="0.25"/>
  <cols>
    <col min="1" max="1" width="5.5703125" style="2" customWidth="1"/>
    <col min="2" max="2" width="7.140625" style="2" customWidth="1"/>
    <col min="3" max="3" width="46.42578125" style="117" customWidth="1"/>
    <col min="4" max="4" width="16.140625" style="77" customWidth="1"/>
    <col min="5" max="5" width="14.85546875" style="77" customWidth="1"/>
    <col min="6" max="6" width="14.42578125" style="193" customWidth="1"/>
    <col min="7" max="7" width="4.42578125" style="2" customWidth="1"/>
    <col min="8" max="8" width="14.140625" style="88" customWidth="1"/>
    <col min="9" max="9" width="8" style="6" customWidth="1"/>
    <col min="10" max="10" width="11.85546875" style="2" customWidth="1"/>
    <col min="11" max="16384" width="9.140625" style="2"/>
  </cols>
  <sheetData>
    <row r="1" spans="1:10" ht="32.25" customHeight="1" x14ac:dyDescent="0.25">
      <c r="A1" s="1"/>
      <c r="B1" s="1"/>
      <c r="C1" s="1"/>
      <c r="D1" s="68"/>
      <c r="E1" s="68"/>
      <c r="F1" s="232" t="s">
        <v>93</v>
      </c>
      <c r="G1" s="232"/>
      <c r="H1" s="232"/>
      <c r="I1" s="232"/>
      <c r="J1" s="232"/>
    </row>
    <row r="2" spans="1:10" ht="15" customHeight="1" x14ac:dyDescent="0.25">
      <c r="A2" s="1"/>
      <c r="B2" s="1"/>
      <c r="C2" s="1"/>
      <c r="D2" s="68"/>
      <c r="E2" s="68"/>
      <c r="F2" s="192"/>
      <c r="G2" s="1"/>
      <c r="H2" s="233"/>
      <c r="I2" s="233"/>
      <c r="J2" s="233"/>
    </row>
    <row r="3" spans="1:10" ht="15.75" customHeight="1" thickBot="1" x14ac:dyDescent="0.3">
      <c r="A3" s="234" t="s">
        <v>37</v>
      </c>
      <c r="B3" s="234"/>
      <c r="C3" s="234"/>
      <c r="D3" s="234"/>
      <c r="E3" s="234"/>
      <c r="F3" s="234"/>
      <c r="G3" s="234"/>
      <c r="H3" s="234"/>
      <c r="I3" s="234"/>
      <c r="J3" s="234"/>
    </row>
    <row r="4" spans="1:10" ht="16.5" customHeight="1" thickTop="1" x14ac:dyDescent="0.25">
      <c r="A4" s="235" t="s">
        <v>0</v>
      </c>
      <c r="B4" s="237" t="s">
        <v>1</v>
      </c>
      <c r="C4" s="238" t="s">
        <v>2</v>
      </c>
      <c r="D4" s="240" t="s">
        <v>3</v>
      </c>
      <c r="E4" s="237" t="s">
        <v>4</v>
      </c>
      <c r="F4" s="237"/>
      <c r="G4" s="237"/>
      <c r="H4" s="237"/>
      <c r="I4" s="242"/>
      <c r="J4" s="243" t="s">
        <v>5</v>
      </c>
    </row>
    <row r="5" spans="1:10" ht="15.75" customHeight="1" x14ac:dyDescent="0.25">
      <c r="A5" s="236"/>
      <c r="B5" s="227"/>
      <c r="C5" s="239"/>
      <c r="D5" s="241"/>
      <c r="E5" s="226" t="s">
        <v>49</v>
      </c>
      <c r="F5" s="227" t="s">
        <v>6</v>
      </c>
      <c r="G5" s="227"/>
      <c r="H5" s="227"/>
      <c r="I5" s="228"/>
      <c r="J5" s="244"/>
    </row>
    <row r="6" spans="1:10" ht="32.25" customHeight="1" x14ac:dyDescent="0.25">
      <c r="A6" s="236"/>
      <c r="B6" s="227"/>
      <c r="C6" s="239"/>
      <c r="D6" s="241"/>
      <c r="E6" s="226"/>
      <c r="F6" s="191" t="s">
        <v>7</v>
      </c>
      <c r="G6" s="10" t="s">
        <v>8</v>
      </c>
      <c r="H6" s="54" t="s">
        <v>9</v>
      </c>
      <c r="I6" s="122" t="s">
        <v>10</v>
      </c>
      <c r="J6" s="244"/>
    </row>
    <row r="7" spans="1:10" ht="12" customHeight="1" thickBot="1" x14ac:dyDescent="0.3">
      <c r="A7" s="27">
        <v>1</v>
      </c>
      <c r="B7" s="13">
        <v>2</v>
      </c>
      <c r="C7" s="109">
        <v>3</v>
      </c>
      <c r="D7" s="69">
        <v>4</v>
      </c>
      <c r="E7" s="69">
        <v>5</v>
      </c>
      <c r="F7" s="69">
        <v>6</v>
      </c>
      <c r="G7" s="14">
        <v>7</v>
      </c>
      <c r="H7" s="78">
        <v>8</v>
      </c>
      <c r="I7" s="123">
        <v>9</v>
      </c>
      <c r="J7" s="159">
        <v>10</v>
      </c>
    </row>
    <row r="8" spans="1:10" ht="21.75" customHeight="1" thickTop="1" thickBot="1" x14ac:dyDescent="0.3">
      <c r="A8" s="28" t="s">
        <v>11</v>
      </c>
      <c r="B8" s="21"/>
      <c r="C8" s="22" t="s">
        <v>12</v>
      </c>
      <c r="D8" s="70">
        <f>E8</f>
        <v>3116037</v>
      </c>
      <c r="E8" s="70">
        <f>SUM(E9:E15)</f>
        <v>3116037</v>
      </c>
      <c r="F8" s="56">
        <f>SUM(F9:F15)</f>
        <v>191000</v>
      </c>
      <c r="G8" s="23"/>
      <c r="H8" s="121">
        <f>SUM(H9:H14)</f>
        <v>2925037</v>
      </c>
      <c r="I8" s="124">
        <f>SUM(I9:I10)</f>
        <v>0</v>
      </c>
      <c r="J8" s="160">
        <v>0</v>
      </c>
    </row>
    <row r="9" spans="1:10" s="17" customFormat="1" ht="23.25" customHeight="1" x14ac:dyDescent="0.2">
      <c r="A9" s="29"/>
      <c r="B9" s="18" t="s">
        <v>21</v>
      </c>
      <c r="C9" s="110" t="s">
        <v>23</v>
      </c>
      <c r="D9" s="71">
        <f>E9</f>
        <v>24500</v>
      </c>
      <c r="E9" s="67">
        <f>SUM(F9:I9)</f>
        <v>24500</v>
      </c>
      <c r="F9" s="57">
        <v>24500</v>
      </c>
      <c r="G9" s="3"/>
      <c r="H9" s="79"/>
      <c r="I9" s="125"/>
      <c r="J9" s="157" t="s">
        <v>13</v>
      </c>
    </row>
    <row r="10" spans="1:10" s="17" customFormat="1" ht="41.25" customHeight="1" x14ac:dyDescent="0.2">
      <c r="A10" s="30"/>
      <c r="B10" s="19" t="s">
        <v>21</v>
      </c>
      <c r="C10" s="197" t="s">
        <v>20</v>
      </c>
      <c r="D10" s="71">
        <f>E10</f>
        <v>2231037</v>
      </c>
      <c r="E10" s="67">
        <f t="shared" ref="E10:E14" si="0">SUM(F10:I10)</f>
        <v>2231037</v>
      </c>
      <c r="F10" s="58">
        <v>140000</v>
      </c>
      <c r="G10" s="9"/>
      <c r="H10" s="120">
        <v>2091037</v>
      </c>
      <c r="I10" s="126"/>
      <c r="J10" s="196" t="s">
        <v>91</v>
      </c>
    </row>
    <row r="11" spans="1:10" s="17" customFormat="1" ht="14.25" customHeight="1" x14ac:dyDescent="0.2">
      <c r="A11" s="186"/>
      <c r="B11" s="19" t="s">
        <v>21</v>
      </c>
      <c r="C11" s="111" t="s">
        <v>82</v>
      </c>
      <c r="D11" s="71">
        <f t="shared" ref="D11:D14" si="1">E11</f>
        <v>10500</v>
      </c>
      <c r="E11" s="67">
        <f t="shared" si="0"/>
        <v>10500</v>
      </c>
      <c r="F11" s="101">
        <v>10500</v>
      </c>
      <c r="G11" s="187"/>
      <c r="H11" s="188"/>
      <c r="I11" s="189"/>
      <c r="J11" s="144" t="s">
        <v>13</v>
      </c>
    </row>
    <row r="12" spans="1:10" s="15" customFormat="1" ht="26.25" customHeight="1" x14ac:dyDescent="0.2">
      <c r="A12" s="31"/>
      <c r="B12" s="26" t="s">
        <v>27</v>
      </c>
      <c r="C12" s="112" t="s">
        <v>28</v>
      </c>
      <c r="D12" s="71">
        <f t="shared" si="1"/>
        <v>830000</v>
      </c>
      <c r="E12" s="67">
        <f t="shared" si="0"/>
        <v>830000</v>
      </c>
      <c r="F12" s="59"/>
      <c r="G12" s="25"/>
      <c r="H12" s="80">
        <v>830000</v>
      </c>
      <c r="I12" s="127"/>
      <c r="J12" s="198" t="s">
        <v>92</v>
      </c>
    </row>
    <row r="13" spans="1:10" s="15" customFormat="1" ht="39.75" customHeight="1" x14ac:dyDescent="0.2">
      <c r="A13" s="31"/>
      <c r="B13" s="26" t="s">
        <v>27</v>
      </c>
      <c r="C13" s="112" t="s">
        <v>88</v>
      </c>
      <c r="D13" s="171">
        <v>2000</v>
      </c>
      <c r="E13" s="74">
        <v>2000</v>
      </c>
      <c r="F13" s="55"/>
      <c r="G13" s="25"/>
      <c r="H13" s="80">
        <v>2000</v>
      </c>
      <c r="I13" s="127"/>
      <c r="J13" s="198" t="s">
        <v>89</v>
      </c>
    </row>
    <row r="14" spans="1:10" s="15" customFormat="1" ht="29.25" customHeight="1" x14ac:dyDescent="0.2">
      <c r="A14" s="32"/>
      <c r="B14" s="26" t="s">
        <v>24</v>
      </c>
      <c r="C14" s="112" t="s">
        <v>38</v>
      </c>
      <c r="D14" s="171">
        <f t="shared" si="1"/>
        <v>2000</v>
      </c>
      <c r="E14" s="74">
        <f t="shared" si="0"/>
        <v>2000</v>
      </c>
      <c r="F14" s="55"/>
      <c r="G14" s="25"/>
      <c r="H14" s="80">
        <v>2000</v>
      </c>
      <c r="I14" s="127"/>
      <c r="J14" s="198" t="s">
        <v>89</v>
      </c>
    </row>
    <row r="15" spans="1:10" s="15" customFormat="1" ht="56.25" customHeight="1" thickBot="1" x14ac:dyDescent="0.25">
      <c r="A15" s="202"/>
      <c r="B15" s="203" t="s">
        <v>77</v>
      </c>
      <c r="C15" s="204" t="s">
        <v>66</v>
      </c>
      <c r="D15" s="205">
        <v>16000</v>
      </c>
      <c r="E15" s="206">
        <v>16000</v>
      </c>
      <c r="F15" s="207">
        <v>16000</v>
      </c>
      <c r="G15" s="208"/>
      <c r="H15" s="209"/>
      <c r="I15" s="210"/>
      <c r="J15" s="146" t="s">
        <v>13</v>
      </c>
    </row>
    <row r="16" spans="1:10" s="4" customFormat="1" ht="19.5" customHeight="1" thickTop="1" thickBot="1" x14ac:dyDescent="0.3">
      <c r="A16" s="172">
        <v>600</v>
      </c>
      <c r="B16" s="165"/>
      <c r="C16" s="166" t="s">
        <v>14</v>
      </c>
      <c r="D16" s="167">
        <f>E16</f>
        <v>1608544</v>
      </c>
      <c r="E16" s="167">
        <f>SUM(E17:E29)</f>
        <v>1608544</v>
      </c>
      <c r="F16" s="167">
        <f>SUM(F17:F29)</f>
        <v>1458544</v>
      </c>
      <c r="G16" s="173"/>
      <c r="H16" s="168">
        <f>SUM(H17:H27)</f>
        <v>150000</v>
      </c>
      <c r="I16" s="169">
        <f>SUM(I17:I27)</f>
        <v>0</v>
      </c>
      <c r="J16" s="170"/>
    </row>
    <row r="17" spans="1:10" s="15" customFormat="1" ht="28.5" customHeight="1" thickTop="1" x14ac:dyDescent="0.2">
      <c r="A17" s="33"/>
      <c r="B17" s="38">
        <v>60016</v>
      </c>
      <c r="C17" s="51" t="s">
        <v>65</v>
      </c>
      <c r="D17" s="72">
        <f>E17</f>
        <v>370000</v>
      </c>
      <c r="E17" s="67">
        <f>SUM(F17:I17)</f>
        <v>370000</v>
      </c>
      <c r="F17" s="176">
        <v>220000</v>
      </c>
      <c r="G17" s="174"/>
      <c r="H17" s="82">
        <v>150000</v>
      </c>
      <c r="I17" s="129"/>
      <c r="J17" s="199" t="s">
        <v>90</v>
      </c>
    </row>
    <row r="18" spans="1:10" s="15" customFormat="1" ht="21.75" customHeight="1" x14ac:dyDescent="0.2">
      <c r="A18" s="34"/>
      <c r="B18" s="16">
        <v>60016</v>
      </c>
      <c r="C18" s="51" t="s">
        <v>29</v>
      </c>
      <c r="D18" s="72">
        <f t="shared" ref="D18:D26" si="2">E18</f>
        <v>115000</v>
      </c>
      <c r="E18" s="67">
        <f t="shared" ref="E18:E26" si="3">SUM(F18:I18)</f>
        <v>115000</v>
      </c>
      <c r="F18" s="176">
        <v>115000</v>
      </c>
      <c r="G18" s="175"/>
      <c r="H18" s="83"/>
      <c r="I18" s="130"/>
      <c r="J18" s="145" t="s">
        <v>13</v>
      </c>
    </row>
    <row r="19" spans="1:10" s="15" customFormat="1" ht="22.5" customHeight="1" x14ac:dyDescent="0.2">
      <c r="A19" s="34"/>
      <c r="B19" s="16">
        <v>60016</v>
      </c>
      <c r="C19" s="51" t="s">
        <v>34</v>
      </c>
      <c r="D19" s="72">
        <f t="shared" si="2"/>
        <v>115000</v>
      </c>
      <c r="E19" s="67">
        <f t="shared" si="3"/>
        <v>115000</v>
      </c>
      <c r="F19" s="176">
        <v>115000</v>
      </c>
      <c r="G19" s="175"/>
      <c r="H19" s="83"/>
      <c r="I19" s="130"/>
      <c r="J19" s="145" t="s">
        <v>13</v>
      </c>
    </row>
    <row r="20" spans="1:10" s="15" customFormat="1" ht="16.5" customHeight="1" x14ac:dyDescent="0.2">
      <c r="A20" s="34"/>
      <c r="B20" s="16">
        <v>60016</v>
      </c>
      <c r="C20" s="51" t="s">
        <v>30</v>
      </c>
      <c r="D20" s="72">
        <f t="shared" si="2"/>
        <v>115000</v>
      </c>
      <c r="E20" s="67">
        <f t="shared" si="3"/>
        <v>115000</v>
      </c>
      <c r="F20" s="176">
        <v>115000</v>
      </c>
      <c r="G20" s="175"/>
      <c r="H20" s="83"/>
      <c r="I20" s="130"/>
      <c r="J20" s="145" t="s">
        <v>13</v>
      </c>
    </row>
    <row r="21" spans="1:10" s="15" customFormat="1" ht="21.75" customHeight="1" x14ac:dyDescent="0.2">
      <c r="A21" s="34"/>
      <c r="B21" s="16">
        <v>60016</v>
      </c>
      <c r="C21" s="51" t="s">
        <v>35</v>
      </c>
      <c r="D21" s="72">
        <f t="shared" si="2"/>
        <v>115000</v>
      </c>
      <c r="E21" s="67">
        <f t="shared" si="3"/>
        <v>115000</v>
      </c>
      <c r="F21" s="176">
        <v>115000</v>
      </c>
      <c r="G21" s="175"/>
      <c r="H21" s="83"/>
      <c r="I21" s="130"/>
      <c r="J21" s="145" t="s">
        <v>13</v>
      </c>
    </row>
    <row r="22" spans="1:10" s="15" customFormat="1" ht="36" customHeight="1" x14ac:dyDescent="0.2">
      <c r="A22" s="35"/>
      <c r="B22" s="16">
        <v>60016</v>
      </c>
      <c r="C22" s="113" t="s">
        <v>79</v>
      </c>
      <c r="D22" s="73">
        <f t="shared" si="2"/>
        <v>48000</v>
      </c>
      <c r="E22" s="74">
        <f t="shared" si="3"/>
        <v>48000</v>
      </c>
      <c r="F22" s="176">
        <v>48000</v>
      </c>
      <c r="G22" s="175"/>
      <c r="H22" s="83"/>
      <c r="I22" s="130"/>
      <c r="J22" s="145" t="s">
        <v>13</v>
      </c>
    </row>
    <row r="23" spans="1:10" s="15" customFormat="1" ht="21.75" customHeight="1" x14ac:dyDescent="0.2">
      <c r="A23" s="35"/>
      <c r="B23" s="16">
        <v>60016</v>
      </c>
      <c r="C23" s="113" t="s">
        <v>80</v>
      </c>
      <c r="D23" s="73">
        <f t="shared" si="2"/>
        <v>10000</v>
      </c>
      <c r="E23" s="74">
        <f t="shared" si="3"/>
        <v>10000</v>
      </c>
      <c r="F23" s="176">
        <v>10000</v>
      </c>
      <c r="G23" s="175"/>
      <c r="H23" s="83"/>
      <c r="I23" s="130"/>
      <c r="J23" s="145" t="s">
        <v>13</v>
      </c>
    </row>
    <row r="24" spans="1:10" s="15" customFormat="1" ht="24.75" customHeight="1" x14ac:dyDescent="0.2">
      <c r="A24" s="35"/>
      <c r="B24" s="16">
        <v>60016</v>
      </c>
      <c r="C24" s="113" t="s">
        <v>83</v>
      </c>
      <c r="D24" s="73">
        <f t="shared" si="2"/>
        <v>4000</v>
      </c>
      <c r="E24" s="74">
        <f t="shared" si="3"/>
        <v>4000</v>
      </c>
      <c r="F24" s="176">
        <v>4000</v>
      </c>
      <c r="G24" s="7"/>
      <c r="H24" s="83"/>
      <c r="I24" s="7"/>
      <c r="J24" s="145" t="s">
        <v>13</v>
      </c>
    </row>
    <row r="25" spans="1:10" s="15" customFormat="1" ht="21.75" customHeight="1" x14ac:dyDescent="0.2">
      <c r="A25" s="35"/>
      <c r="B25" s="16">
        <v>60016</v>
      </c>
      <c r="C25" s="51" t="s">
        <v>69</v>
      </c>
      <c r="D25" s="72">
        <f t="shared" si="2"/>
        <v>28044</v>
      </c>
      <c r="E25" s="67">
        <f t="shared" si="3"/>
        <v>28044</v>
      </c>
      <c r="F25" s="176">
        <v>28044</v>
      </c>
      <c r="G25" s="7"/>
      <c r="H25" s="83"/>
      <c r="I25" s="130"/>
      <c r="J25" s="145" t="s">
        <v>13</v>
      </c>
    </row>
    <row r="26" spans="1:10" s="15" customFormat="1" ht="21.75" customHeight="1" x14ac:dyDescent="0.2">
      <c r="A26" s="35"/>
      <c r="B26" s="16">
        <v>60016</v>
      </c>
      <c r="C26" s="51" t="s">
        <v>70</v>
      </c>
      <c r="D26" s="72">
        <f t="shared" si="2"/>
        <v>50000</v>
      </c>
      <c r="E26" s="67">
        <f t="shared" si="3"/>
        <v>50000</v>
      </c>
      <c r="F26" s="176">
        <v>50000</v>
      </c>
      <c r="G26" s="7"/>
      <c r="H26" s="83"/>
      <c r="I26" s="130"/>
      <c r="J26" s="145" t="s">
        <v>13</v>
      </c>
    </row>
    <row r="27" spans="1:10" s="15" customFormat="1" ht="19.5" customHeight="1" x14ac:dyDescent="0.2">
      <c r="A27" s="34"/>
      <c r="B27" s="16">
        <v>60016</v>
      </c>
      <c r="C27" s="113" t="s">
        <v>36</v>
      </c>
      <c r="D27" s="73">
        <f>E27</f>
        <v>600000</v>
      </c>
      <c r="E27" s="74">
        <f>F27</f>
        <v>600000</v>
      </c>
      <c r="F27" s="55">
        <v>600000</v>
      </c>
      <c r="G27" s="7"/>
      <c r="H27" s="83"/>
      <c r="I27" s="7"/>
      <c r="J27" s="145" t="s">
        <v>13</v>
      </c>
    </row>
    <row r="28" spans="1:10" s="15" customFormat="1" ht="19.5" customHeight="1" x14ac:dyDescent="0.2">
      <c r="A28" s="34"/>
      <c r="B28" s="16">
        <v>60016</v>
      </c>
      <c r="C28" s="113" t="s">
        <v>78</v>
      </c>
      <c r="D28" s="73">
        <f>E28</f>
        <v>23600</v>
      </c>
      <c r="E28" s="74">
        <f>F28</f>
        <v>23600</v>
      </c>
      <c r="F28" s="55">
        <v>23600</v>
      </c>
      <c r="G28" s="7"/>
      <c r="H28" s="83"/>
      <c r="I28" s="7"/>
      <c r="J28" s="145" t="s">
        <v>13</v>
      </c>
    </row>
    <row r="29" spans="1:10" s="15" customFormat="1" ht="19.5" customHeight="1" thickBot="1" x14ac:dyDescent="0.25">
      <c r="A29" s="35"/>
      <c r="B29" s="211">
        <v>60016</v>
      </c>
      <c r="C29" s="212" t="s">
        <v>81</v>
      </c>
      <c r="D29" s="213">
        <v>14900</v>
      </c>
      <c r="E29" s="182">
        <v>14900</v>
      </c>
      <c r="F29" s="59">
        <v>14900</v>
      </c>
      <c r="G29" s="214"/>
      <c r="H29" s="86"/>
      <c r="I29" s="214"/>
      <c r="J29" s="161" t="s">
        <v>13</v>
      </c>
    </row>
    <row r="30" spans="1:10" ht="18" customHeight="1" thickTop="1" thickBot="1" x14ac:dyDescent="0.3">
      <c r="A30" s="40">
        <v>700</v>
      </c>
      <c r="B30" s="41"/>
      <c r="C30" s="42" t="s">
        <v>15</v>
      </c>
      <c r="D30" s="66">
        <f>E30</f>
        <v>296483</v>
      </c>
      <c r="E30" s="66">
        <f>F30+G30+H30+I30</f>
        <v>296483</v>
      </c>
      <c r="F30" s="75">
        <f>SUM(F31:F43)</f>
        <v>296483</v>
      </c>
      <c r="G30" s="215"/>
      <c r="H30" s="84">
        <v>0</v>
      </c>
      <c r="I30" s="216">
        <f>SUM(I32:I43)</f>
        <v>0</v>
      </c>
      <c r="J30" s="162"/>
    </row>
    <row r="31" spans="1:10" ht="27" customHeight="1" thickTop="1" x14ac:dyDescent="0.25">
      <c r="A31" s="217"/>
      <c r="B31" s="218">
        <v>70005</v>
      </c>
      <c r="C31" s="224" t="s">
        <v>85</v>
      </c>
      <c r="D31" s="225">
        <v>16000</v>
      </c>
      <c r="E31" s="225">
        <v>16000</v>
      </c>
      <c r="F31" s="219">
        <v>16000</v>
      </c>
      <c r="G31" s="220"/>
      <c r="H31" s="221"/>
      <c r="I31" s="222"/>
      <c r="J31" s="144" t="s">
        <v>13</v>
      </c>
    </row>
    <row r="32" spans="1:10" s="17" customFormat="1" ht="25.5" x14ac:dyDescent="0.2">
      <c r="A32" s="32"/>
      <c r="B32" s="20">
        <v>70007</v>
      </c>
      <c r="C32" s="223" t="s">
        <v>39</v>
      </c>
      <c r="D32" s="67">
        <f t="shared" ref="D32:E32" si="4">E32</f>
        <v>11000</v>
      </c>
      <c r="E32" s="67">
        <f t="shared" si="4"/>
        <v>11000</v>
      </c>
      <c r="F32" s="61">
        <v>11000</v>
      </c>
      <c r="G32" s="8"/>
      <c r="H32" s="62"/>
      <c r="I32" s="131"/>
      <c r="J32" s="144" t="s">
        <v>13</v>
      </c>
    </row>
    <row r="33" spans="1:10" s="17" customFormat="1" ht="25.5" x14ac:dyDescent="0.2">
      <c r="A33" s="32"/>
      <c r="B33" s="20">
        <v>70007</v>
      </c>
      <c r="C33" s="52" t="s">
        <v>40</v>
      </c>
      <c r="D33" s="67">
        <f t="shared" ref="D33:E33" si="5">E33</f>
        <v>11000</v>
      </c>
      <c r="E33" s="67">
        <f t="shared" si="5"/>
        <v>11000</v>
      </c>
      <c r="F33" s="61">
        <v>11000</v>
      </c>
      <c r="G33" s="8"/>
      <c r="H33" s="62"/>
      <c r="I33" s="131"/>
      <c r="J33" s="144" t="s">
        <v>13</v>
      </c>
    </row>
    <row r="34" spans="1:10" s="17" customFormat="1" ht="26.25" customHeight="1" x14ac:dyDescent="0.2">
      <c r="A34" s="32"/>
      <c r="B34" s="20">
        <v>70007</v>
      </c>
      <c r="C34" s="52" t="s">
        <v>41</v>
      </c>
      <c r="D34" s="67">
        <f t="shared" ref="D34:E34" si="6">E34</f>
        <v>11000</v>
      </c>
      <c r="E34" s="67">
        <f t="shared" si="6"/>
        <v>11000</v>
      </c>
      <c r="F34" s="61">
        <v>11000</v>
      </c>
      <c r="G34" s="8"/>
      <c r="H34" s="62"/>
      <c r="I34" s="131"/>
      <c r="J34" s="144" t="s">
        <v>13</v>
      </c>
    </row>
    <row r="35" spans="1:10" s="17" customFormat="1" ht="21.75" customHeight="1" x14ac:dyDescent="0.2">
      <c r="A35" s="32"/>
      <c r="B35" s="20">
        <v>70007</v>
      </c>
      <c r="C35" s="52" t="s">
        <v>42</v>
      </c>
      <c r="D35" s="67">
        <f t="shared" ref="D35:E35" si="7">E35</f>
        <v>15000</v>
      </c>
      <c r="E35" s="67">
        <f t="shared" si="7"/>
        <v>15000</v>
      </c>
      <c r="F35" s="61">
        <v>15000</v>
      </c>
      <c r="G35" s="8"/>
      <c r="H35" s="62"/>
      <c r="I35" s="131"/>
      <c r="J35" s="144" t="s">
        <v>13</v>
      </c>
    </row>
    <row r="36" spans="1:10" s="17" customFormat="1" ht="22.5" customHeight="1" x14ac:dyDescent="0.2">
      <c r="A36" s="32"/>
      <c r="B36" s="20">
        <v>70007</v>
      </c>
      <c r="C36" s="52" t="s">
        <v>43</v>
      </c>
      <c r="D36" s="67">
        <f t="shared" ref="D36:E36" si="8">E36</f>
        <v>15000</v>
      </c>
      <c r="E36" s="67">
        <f t="shared" si="8"/>
        <v>15000</v>
      </c>
      <c r="F36" s="61">
        <v>15000</v>
      </c>
      <c r="G36" s="8"/>
      <c r="H36" s="62"/>
      <c r="I36" s="131"/>
      <c r="J36" s="144" t="s">
        <v>13</v>
      </c>
    </row>
    <row r="37" spans="1:10" s="17" customFormat="1" ht="33" customHeight="1" x14ac:dyDescent="0.2">
      <c r="A37" s="32"/>
      <c r="B37" s="20">
        <v>70007</v>
      </c>
      <c r="C37" s="52" t="s">
        <v>44</v>
      </c>
      <c r="D37" s="67">
        <f t="shared" ref="D37:E37" si="9">E37</f>
        <v>15000</v>
      </c>
      <c r="E37" s="67">
        <f t="shared" si="9"/>
        <v>15000</v>
      </c>
      <c r="F37" s="61">
        <v>15000</v>
      </c>
      <c r="G37" s="8"/>
      <c r="H37" s="62"/>
      <c r="I37" s="131"/>
      <c r="J37" s="144" t="s">
        <v>13</v>
      </c>
    </row>
    <row r="38" spans="1:10" s="17" customFormat="1" ht="22.5" customHeight="1" x14ac:dyDescent="0.2">
      <c r="A38" s="32"/>
      <c r="B38" s="20">
        <v>70007</v>
      </c>
      <c r="C38" s="52" t="s">
        <v>75</v>
      </c>
      <c r="D38" s="67">
        <f t="shared" ref="D38:E38" si="10">E38</f>
        <v>27000</v>
      </c>
      <c r="E38" s="67">
        <f t="shared" si="10"/>
        <v>27000</v>
      </c>
      <c r="F38" s="61">
        <v>27000</v>
      </c>
      <c r="G38" s="8"/>
      <c r="H38" s="62"/>
      <c r="I38" s="131"/>
      <c r="J38" s="144" t="s">
        <v>13</v>
      </c>
    </row>
    <row r="39" spans="1:10" s="17" customFormat="1" ht="27.75" customHeight="1" x14ac:dyDescent="0.2">
      <c r="A39" s="32"/>
      <c r="B39" s="20">
        <v>70007</v>
      </c>
      <c r="C39" s="52" t="s">
        <v>45</v>
      </c>
      <c r="D39" s="67">
        <f t="shared" ref="D39:E39" si="11">E39</f>
        <v>11000</v>
      </c>
      <c r="E39" s="67">
        <f t="shared" si="11"/>
        <v>11000</v>
      </c>
      <c r="F39" s="61">
        <v>11000</v>
      </c>
      <c r="G39" s="8"/>
      <c r="H39" s="62"/>
      <c r="I39" s="131"/>
      <c r="J39" s="144" t="s">
        <v>13</v>
      </c>
    </row>
    <row r="40" spans="1:10" s="17" customFormat="1" ht="24.75" customHeight="1" x14ac:dyDescent="0.2">
      <c r="A40" s="32"/>
      <c r="B40" s="20">
        <v>70007</v>
      </c>
      <c r="C40" s="52" t="s">
        <v>46</v>
      </c>
      <c r="D40" s="67">
        <f t="shared" ref="D40:E40" si="12">E40</f>
        <v>20000</v>
      </c>
      <c r="E40" s="67">
        <f t="shared" si="12"/>
        <v>20000</v>
      </c>
      <c r="F40" s="61">
        <v>20000</v>
      </c>
      <c r="G40" s="8"/>
      <c r="H40" s="62"/>
      <c r="I40" s="131"/>
      <c r="J40" s="144" t="s">
        <v>13</v>
      </c>
    </row>
    <row r="41" spans="1:10" s="17" customFormat="1" ht="22.5" customHeight="1" x14ac:dyDescent="0.2">
      <c r="A41" s="32"/>
      <c r="B41" s="20">
        <v>70007</v>
      </c>
      <c r="C41" s="52" t="s">
        <v>47</v>
      </c>
      <c r="D41" s="67">
        <f t="shared" ref="D41:E41" si="13">E41</f>
        <v>10000</v>
      </c>
      <c r="E41" s="67">
        <f t="shared" si="13"/>
        <v>10000</v>
      </c>
      <c r="F41" s="61">
        <v>10000</v>
      </c>
      <c r="G41" s="8"/>
      <c r="H41" s="62"/>
      <c r="I41" s="131"/>
      <c r="J41" s="144" t="s">
        <v>13</v>
      </c>
    </row>
    <row r="42" spans="1:10" s="17" customFormat="1" ht="21.75" customHeight="1" x14ac:dyDescent="0.2">
      <c r="A42" s="30"/>
      <c r="B42" s="20">
        <v>70007</v>
      </c>
      <c r="C42" s="51" t="s">
        <v>52</v>
      </c>
      <c r="D42" s="67">
        <f>E42</f>
        <v>48483</v>
      </c>
      <c r="E42" s="67">
        <f t="shared" ref="E42" si="14">F42</f>
        <v>48483</v>
      </c>
      <c r="F42" s="62">
        <v>48483</v>
      </c>
      <c r="G42" s="8"/>
      <c r="H42" s="62"/>
      <c r="I42" s="131"/>
      <c r="J42" s="144" t="s">
        <v>13</v>
      </c>
    </row>
    <row r="43" spans="1:10" s="17" customFormat="1" ht="32.25" customHeight="1" thickBot="1" x14ac:dyDescent="0.25">
      <c r="A43" s="30"/>
      <c r="B43" s="20">
        <v>70007</v>
      </c>
      <c r="C43" s="52" t="s">
        <v>31</v>
      </c>
      <c r="D43" s="67">
        <f t="shared" ref="D43:E43" si="15">E43</f>
        <v>86000</v>
      </c>
      <c r="E43" s="67">
        <f t="shared" si="15"/>
        <v>86000</v>
      </c>
      <c r="F43" s="62">
        <v>86000</v>
      </c>
      <c r="G43" s="8"/>
      <c r="H43" s="62"/>
      <c r="I43" s="131"/>
      <c r="J43" s="163" t="s">
        <v>13</v>
      </c>
    </row>
    <row r="44" spans="1:10" ht="23.25" customHeight="1" thickTop="1" thickBot="1" x14ac:dyDescent="0.3">
      <c r="A44" s="40">
        <v>750</v>
      </c>
      <c r="B44" s="41"/>
      <c r="C44" s="42" t="s">
        <v>16</v>
      </c>
      <c r="D44" s="75">
        <f>E44</f>
        <v>252000</v>
      </c>
      <c r="E44" s="66">
        <f>SUM(E45:E48)</f>
        <v>252000</v>
      </c>
      <c r="F44" s="60">
        <f>SUM(F45:F48)</f>
        <v>196153.04</v>
      </c>
      <c r="G44" s="39"/>
      <c r="H44" s="81">
        <f>SUM(H45:H46)</f>
        <v>55846.96</v>
      </c>
      <c r="I44" s="128">
        <f>I47</f>
        <v>0</v>
      </c>
      <c r="J44" s="162"/>
    </row>
    <row r="45" spans="1:10" ht="26.25" thickTop="1" x14ac:dyDescent="0.25">
      <c r="A45" s="36"/>
      <c r="B45" s="38">
        <v>75023</v>
      </c>
      <c r="C45" s="53" t="s">
        <v>50</v>
      </c>
      <c r="D45" s="72">
        <f>E45</f>
        <v>91000</v>
      </c>
      <c r="E45" s="67">
        <f>F45+H45</f>
        <v>91000</v>
      </c>
      <c r="F45" s="63">
        <v>35153.040000000001</v>
      </c>
      <c r="G45" s="5"/>
      <c r="H45" s="85">
        <v>55846.96</v>
      </c>
      <c r="I45" s="132"/>
      <c r="J45" s="155" t="s">
        <v>13</v>
      </c>
    </row>
    <row r="46" spans="1:10" ht="15" customHeight="1" x14ac:dyDescent="0.25">
      <c r="A46" s="37"/>
      <c r="B46" s="16">
        <v>75023</v>
      </c>
      <c r="C46" s="114" t="s">
        <v>22</v>
      </c>
      <c r="D46" s="72">
        <f t="shared" ref="D46:E46" si="16">E46</f>
        <v>11000</v>
      </c>
      <c r="E46" s="67">
        <f t="shared" si="16"/>
        <v>11000</v>
      </c>
      <c r="F46" s="59">
        <v>11000</v>
      </c>
      <c r="G46" s="24"/>
      <c r="H46" s="86"/>
      <c r="I46" s="133"/>
      <c r="J46" s="144" t="s">
        <v>13</v>
      </c>
    </row>
    <row r="47" spans="1:10" ht="27.75" customHeight="1" x14ac:dyDescent="0.25">
      <c r="A47" s="37"/>
      <c r="B47" s="46">
        <v>75023</v>
      </c>
      <c r="C47" s="52" t="s">
        <v>32</v>
      </c>
      <c r="D47" s="72">
        <f t="shared" ref="D47:E47" si="17">E47</f>
        <v>50000</v>
      </c>
      <c r="E47" s="67">
        <f t="shared" si="17"/>
        <v>50000</v>
      </c>
      <c r="F47" s="58">
        <v>50000</v>
      </c>
      <c r="G47" s="44"/>
      <c r="H47" s="87"/>
      <c r="I47" s="134">
        <v>0</v>
      </c>
      <c r="J47" s="200" t="s">
        <v>25</v>
      </c>
    </row>
    <row r="48" spans="1:10" ht="15.75" customHeight="1" thickBot="1" x14ac:dyDescent="0.3">
      <c r="A48" s="98"/>
      <c r="B48" s="99">
        <v>75095</v>
      </c>
      <c r="C48" s="100" t="s">
        <v>51</v>
      </c>
      <c r="D48" s="90">
        <f>E48</f>
        <v>100000</v>
      </c>
      <c r="E48" s="76">
        <f>F48</f>
        <v>100000</v>
      </c>
      <c r="F48" s="101">
        <v>100000</v>
      </c>
      <c r="G48" s="102"/>
      <c r="H48" s="103"/>
      <c r="I48" s="135"/>
      <c r="J48" s="201" t="s">
        <v>13</v>
      </c>
    </row>
    <row r="49" spans="1:10" ht="21.75" customHeight="1" thickTop="1" thickBot="1" x14ac:dyDescent="0.3">
      <c r="A49" s="104">
        <v>754</v>
      </c>
      <c r="B49" s="105"/>
      <c r="C49" s="106" t="s">
        <v>26</v>
      </c>
      <c r="D49" s="107">
        <f>E49</f>
        <v>411827</v>
      </c>
      <c r="E49" s="107">
        <f>F49+H49</f>
        <v>411827</v>
      </c>
      <c r="F49" s="107">
        <f>F50+F51+F52+F53</f>
        <v>102877</v>
      </c>
      <c r="G49" s="108"/>
      <c r="H49" s="107">
        <f>H50+H51+H52+H53</f>
        <v>308950</v>
      </c>
      <c r="I49" s="136">
        <f t="shared" ref="I49" si="18">I50</f>
        <v>0</v>
      </c>
      <c r="J49" s="164"/>
    </row>
    <row r="50" spans="1:10" ht="21.75" customHeight="1" thickTop="1" x14ac:dyDescent="0.25">
      <c r="A50" s="48"/>
      <c r="B50" s="89">
        <v>75412</v>
      </c>
      <c r="C50" s="118" t="s">
        <v>48</v>
      </c>
      <c r="D50" s="90">
        <f>E50</f>
        <v>26000</v>
      </c>
      <c r="E50" s="76">
        <f>F50</f>
        <v>26000</v>
      </c>
      <c r="F50" s="91">
        <v>26000</v>
      </c>
      <c r="G50" s="92"/>
      <c r="H50" s="93">
        <v>0</v>
      </c>
      <c r="I50" s="137"/>
      <c r="J50" s="155" t="s">
        <v>13</v>
      </c>
    </row>
    <row r="51" spans="1:10" ht="34.5" customHeight="1" x14ac:dyDescent="0.25">
      <c r="A51" s="96"/>
      <c r="B51" s="49">
        <v>75412</v>
      </c>
      <c r="C51" s="115" t="s">
        <v>53</v>
      </c>
      <c r="D51" s="73">
        <f>E51</f>
        <v>86339</v>
      </c>
      <c r="E51" s="74">
        <f>H51+F51</f>
        <v>86339</v>
      </c>
      <c r="F51" s="64">
        <v>17203</v>
      </c>
      <c r="G51" s="50"/>
      <c r="H51" s="83">
        <v>69136</v>
      </c>
      <c r="I51" s="138"/>
      <c r="J51" s="196" t="s">
        <v>91</v>
      </c>
    </row>
    <row r="52" spans="1:10" ht="33" customHeight="1" x14ac:dyDescent="0.25">
      <c r="A52" s="96"/>
      <c r="B52" s="49">
        <v>75412</v>
      </c>
      <c r="C52" s="115" t="s">
        <v>54</v>
      </c>
      <c r="D52" s="73">
        <f t="shared" ref="D52:D53" si="19">E52</f>
        <v>194262</v>
      </c>
      <c r="E52" s="74">
        <f t="shared" ref="E52:E53" si="20">H52+F52</f>
        <v>194262</v>
      </c>
      <c r="F52" s="64">
        <v>38707</v>
      </c>
      <c r="G52" s="50"/>
      <c r="H52" s="83">
        <v>155555</v>
      </c>
      <c r="I52" s="138"/>
      <c r="J52" s="196" t="s">
        <v>91</v>
      </c>
    </row>
    <row r="53" spans="1:10" ht="38.25" customHeight="1" thickBot="1" x14ac:dyDescent="0.3">
      <c r="A53" s="97"/>
      <c r="B53" s="94">
        <v>75412</v>
      </c>
      <c r="C53" s="115" t="s">
        <v>55</v>
      </c>
      <c r="D53" s="73">
        <f t="shared" si="19"/>
        <v>105226</v>
      </c>
      <c r="E53" s="74">
        <f t="shared" si="20"/>
        <v>105226</v>
      </c>
      <c r="F53" s="95">
        <v>20967</v>
      </c>
      <c r="G53" s="24"/>
      <c r="H53" s="86">
        <v>84259</v>
      </c>
      <c r="I53" s="139"/>
      <c r="J53" s="196" t="s">
        <v>91</v>
      </c>
    </row>
    <row r="54" spans="1:10" ht="18.75" customHeight="1" thickTop="1" thickBot="1" x14ac:dyDescent="0.3">
      <c r="A54" s="40">
        <v>801</v>
      </c>
      <c r="B54" s="41"/>
      <c r="C54" s="42" t="s">
        <v>17</v>
      </c>
      <c r="D54" s="75">
        <f>E54</f>
        <v>46556</v>
      </c>
      <c r="E54" s="75">
        <f>E55+E57+E56</f>
        <v>46556</v>
      </c>
      <c r="F54" s="75">
        <f>F55+F57</f>
        <v>2.96</v>
      </c>
      <c r="G54" s="43">
        <f t="shared" ref="G54:I54" si="21">SUM(G55:G55)</f>
        <v>0</v>
      </c>
      <c r="H54" s="84">
        <f>SUM(H55:H57)</f>
        <v>46553.04</v>
      </c>
      <c r="I54" s="140">
        <f t="shared" si="21"/>
        <v>0</v>
      </c>
      <c r="J54" s="158"/>
    </row>
    <row r="55" spans="1:10" ht="25.5" customHeight="1" thickTop="1" x14ac:dyDescent="0.25">
      <c r="A55" s="36"/>
      <c r="B55" s="45">
        <v>80101</v>
      </c>
      <c r="C55" s="116" t="s">
        <v>72</v>
      </c>
      <c r="D55" s="65">
        <f>E55</f>
        <v>15798.619999999999</v>
      </c>
      <c r="E55" s="65">
        <f>F55+H55</f>
        <v>15798.619999999999</v>
      </c>
      <c r="F55" s="65">
        <v>2.96</v>
      </c>
      <c r="G55" s="47"/>
      <c r="H55" s="65">
        <v>15795.66</v>
      </c>
      <c r="I55" s="141"/>
      <c r="J55" s="157" t="s">
        <v>67</v>
      </c>
    </row>
    <row r="56" spans="1:10" ht="25.5" customHeight="1" x14ac:dyDescent="0.25">
      <c r="A56" s="36"/>
      <c r="B56" s="45">
        <v>80101</v>
      </c>
      <c r="C56" s="116" t="s">
        <v>73</v>
      </c>
      <c r="D56" s="65">
        <f t="shared" ref="D56:D57" si="22">E56</f>
        <v>15714.48</v>
      </c>
      <c r="E56" s="65">
        <f t="shared" ref="E56:E57" si="23">F56+H56</f>
        <v>15714.48</v>
      </c>
      <c r="F56" s="65"/>
      <c r="G56" s="47"/>
      <c r="H56" s="65">
        <v>15714.48</v>
      </c>
      <c r="I56" s="141"/>
      <c r="J56" s="144" t="s">
        <v>71</v>
      </c>
    </row>
    <row r="57" spans="1:10" ht="27" customHeight="1" thickBot="1" x14ac:dyDescent="0.3">
      <c r="A57" s="98"/>
      <c r="B57" s="99">
        <v>80101</v>
      </c>
      <c r="C57" s="147" t="s">
        <v>74</v>
      </c>
      <c r="D57" s="65">
        <f t="shared" si="22"/>
        <v>15042.9</v>
      </c>
      <c r="E57" s="65">
        <f t="shared" si="23"/>
        <v>15042.9</v>
      </c>
      <c r="F57" s="148"/>
      <c r="G57" s="149"/>
      <c r="H57" s="148">
        <v>15042.9</v>
      </c>
      <c r="I57" s="150"/>
      <c r="J57" s="151" t="s">
        <v>68</v>
      </c>
    </row>
    <row r="58" spans="1:10" ht="27" customHeight="1" thickTop="1" thickBot="1" x14ac:dyDescent="0.3">
      <c r="A58" s="40">
        <v>900</v>
      </c>
      <c r="B58" s="41"/>
      <c r="C58" s="42" t="s">
        <v>86</v>
      </c>
      <c r="D58" s="66">
        <f>E58</f>
        <v>136500</v>
      </c>
      <c r="E58" s="66">
        <f>F58</f>
        <v>136500</v>
      </c>
      <c r="F58" s="66">
        <f>F59</f>
        <v>136500</v>
      </c>
      <c r="G58" s="39"/>
      <c r="H58" s="81"/>
      <c r="I58" s="128"/>
      <c r="J58" s="156"/>
    </row>
    <row r="59" spans="1:10" ht="28.5" customHeight="1" thickTop="1" thickBot="1" x14ac:dyDescent="0.3">
      <c r="A59" s="177"/>
      <c r="B59" s="152">
        <v>90002</v>
      </c>
      <c r="C59" s="195" t="s">
        <v>87</v>
      </c>
      <c r="D59" s="67">
        <f>E59</f>
        <v>136500</v>
      </c>
      <c r="E59" s="67">
        <f>F59</f>
        <v>136500</v>
      </c>
      <c r="F59" s="67">
        <v>136500</v>
      </c>
      <c r="G59" s="153"/>
      <c r="H59" s="85"/>
      <c r="I59" s="154"/>
      <c r="J59" s="155" t="s">
        <v>13</v>
      </c>
    </row>
    <row r="60" spans="1:10" ht="18" customHeight="1" thickTop="1" thickBot="1" x14ac:dyDescent="0.3">
      <c r="A60" s="40">
        <v>921</v>
      </c>
      <c r="B60" s="41"/>
      <c r="C60" s="42" t="s">
        <v>18</v>
      </c>
      <c r="D60" s="66">
        <f>E60</f>
        <v>2510263</v>
      </c>
      <c r="E60" s="66">
        <f>SUM(E61:E73)</f>
        <v>2510263</v>
      </c>
      <c r="F60" s="66">
        <f>SUM(F61:F73)</f>
        <v>658723</v>
      </c>
      <c r="G60" s="39">
        <f>SUM(G71:G71)</f>
        <v>0</v>
      </c>
      <c r="H60" s="81">
        <f>H61+H62+H63+H64+H65+H66+H67+H68+H69+H70</f>
        <v>1851540</v>
      </c>
      <c r="I60" s="128">
        <f>SUM(I71:I71)</f>
        <v>0</v>
      </c>
      <c r="J60" s="156"/>
    </row>
    <row r="61" spans="1:10" ht="35.25" customHeight="1" thickTop="1" x14ac:dyDescent="0.25">
      <c r="A61" s="177"/>
      <c r="B61" s="152">
        <v>92109</v>
      </c>
      <c r="C61" s="115" t="s">
        <v>56</v>
      </c>
      <c r="D61" s="67">
        <f>E61</f>
        <v>126810</v>
      </c>
      <c r="E61" s="67">
        <f>F61+H61</f>
        <v>126810</v>
      </c>
      <c r="F61" s="67">
        <v>25267</v>
      </c>
      <c r="G61" s="153"/>
      <c r="H61" s="85">
        <v>101543</v>
      </c>
      <c r="I61" s="154"/>
      <c r="J61" s="196" t="s">
        <v>91</v>
      </c>
    </row>
    <row r="62" spans="1:10" ht="39" customHeight="1" x14ac:dyDescent="0.25">
      <c r="A62" s="178"/>
      <c r="B62" s="12">
        <v>92109</v>
      </c>
      <c r="C62" s="119" t="s">
        <v>57</v>
      </c>
      <c r="D62" s="74">
        <f t="shared" ref="D62:D73" si="24">E62</f>
        <v>221243</v>
      </c>
      <c r="E62" s="74">
        <f t="shared" ref="E62:E70" si="25">F62+H62</f>
        <v>221243</v>
      </c>
      <c r="F62" s="74">
        <v>44083</v>
      </c>
      <c r="G62" s="11"/>
      <c r="H62" s="83">
        <v>177160</v>
      </c>
      <c r="I62" s="142"/>
      <c r="J62" s="196" t="s">
        <v>91</v>
      </c>
    </row>
    <row r="63" spans="1:10" ht="37.5" customHeight="1" x14ac:dyDescent="0.25">
      <c r="A63" s="178"/>
      <c r="B63" s="12">
        <v>92109</v>
      </c>
      <c r="C63" s="119" t="s">
        <v>58</v>
      </c>
      <c r="D63" s="74">
        <f t="shared" si="24"/>
        <v>523429</v>
      </c>
      <c r="E63" s="74">
        <f t="shared" si="25"/>
        <v>523429</v>
      </c>
      <c r="F63" s="74">
        <v>104294</v>
      </c>
      <c r="G63" s="11"/>
      <c r="H63" s="83">
        <v>419135</v>
      </c>
      <c r="I63" s="142"/>
      <c r="J63" s="196" t="s">
        <v>91</v>
      </c>
    </row>
    <row r="64" spans="1:10" ht="39.75" customHeight="1" x14ac:dyDescent="0.25">
      <c r="A64" s="179"/>
      <c r="B64" s="12">
        <v>92109</v>
      </c>
      <c r="C64" s="119" t="s">
        <v>76</v>
      </c>
      <c r="D64" s="74">
        <f t="shared" si="24"/>
        <v>137603</v>
      </c>
      <c r="E64" s="74">
        <f t="shared" si="25"/>
        <v>137603</v>
      </c>
      <c r="F64" s="74">
        <v>27418</v>
      </c>
      <c r="G64" s="11"/>
      <c r="H64" s="83">
        <v>110185</v>
      </c>
      <c r="I64" s="142"/>
      <c r="J64" s="196" t="s">
        <v>91</v>
      </c>
    </row>
    <row r="65" spans="1:10" ht="33.75" customHeight="1" x14ac:dyDescent="0.25">
      <c r="A65" s="178"/>
      <c r="B65" s="12">
        <v>92109</v>
      </c>
      <c r="C65" s="119" t="s">
        <v>59</v>
      </c>
      <c r="D65" s="74">
        <f t="shared" si="24"/>
        <v>126810</v>
      </c>
      <c r="E65" s="74">
        <f t="shared" si="25"/>
        <v>126810</v>
      </c>
      <c r="F65" s="74">
        <v>25267</v>
      </c>
      <c r="G65" s="11"/>
      <c r="H65" s="83">
        <v>101543</v>
      </c>
      <c r="I65" s="142"/>
      <c r="J65" s="196" t="s">
        <v>91</v>
      </c>
    </row>
    <row r="66" spans="1:10" ht="38.25" customHeight="1" x14ac:dyDescent="0.25">
      <c r="A66" s="178"/>
      <c r="B66" s="12">
        <v>92109</v>
      </c>
      <c r="C66" s="119" t="s">
        <v>60</v>
      </c>
      <c r="D66" s="74">
        <f t="shared" si="24"/>
        <v>134904</v>
      </c>
      <c r="E66" s="74">
        <f t="shared" si="25"/>
        <v>134904</v>
      </c>
      <c r="F66" s="74">
        <v>26880</v>
      </c>
      <c r="G66" s="11"/>
      <c r="H66" s="83">
        <v>108024</v>
      </c>
      <c r="I66" s="142"/>
      <c r="J66" s="196" t="s">
        <v>91</v>
      </c>
    </row>
    <row r="67" spans="1:10" ht="42.75" customHeight="1" x14ac:dyDescent="0.25">
      <c r="A67" s="178"/>
      <c r="B67" s="12">
        <v>92109</v>
      </c>
      <c r="C67" s="119" t="s">
        <v>61</v>
      </c>
      <c r="D67" s="74">
        <f t="shared" si="24"/>
        <v>151094</v>
      </c>
      <c r="E67" s="74">
        <f t="shared" si="25"/>
        <v>151094</v>
      </c>
      <c r="F67" s="74">
        <v>30106</v>
      </c>
      <c r="G67" s="11"/>
      <c r="H67" s="83">
        <v>120988</v>
      </c>
      <c r="I67" s="142"/>
      <c r="J67" s="196" t="s">
        <v>91</v>
      </c>
    </row>
    <row r="68" spans="1:10" ht="39" customHeight="1" x14ac:dyDescent="0.25">
      <c r="A68" s="178"/>
      <c r="B68" s="12">
        <v>92109</v>
      </c>
      <c r="C68" s="119" t="s">
        <v>62</v>
      </c>
      <c r="D68" s="74">
        <f t="shared" si="24"/>
        <v>126810</v>
      </c>
      <c r="E68" s="74">
        <f t="shared" si="25"/>
        <v>126810</v>
      </c>
      <c r="F68" s="74">
        <v>25267</v>
      </c>
      <c r="G68" s="11"/>
      <c r="H68" s="83">
        <v>101543</v>
      </c>
      <c r="I68" s="142"/>
      <c r="J68" s="196" t="s">
        <v>91</v>
      </c>
    </row>
    <row r="69" spans="1:10" ht="39.75" customHeight="1" x14ac:dyDescent="0.25">
      <c r="A69" s="178"/>
      <c r="B69" s="12">
        <v>92109</v>
      </c>
      <c r="C69" s="119" t="s">
        <v>63</v>
      </c>
      <c r="D69" s="74">
        <f t="shared" si="24"/>
        <v>126810</v>
      </c>
      <c r="E69" s="74">
        <f t="shared" si="25"/>
        <v>126810</v>
      </c>
      <c r="F69" s="74">
        <v>25267</v>
      </c>
      <c r="G69" s="11"/>
      <c r="H69" s="83">
        <v>101543</v>
      </c>
      <c r="I69" s="142"/>
      <c r="J69" s="196" t="s">
        <v>91</v>
      </c>
    </row>
    <row r="70" spans="1:10" ht="37.5" customHeight="1" x14ac:dyDescent="0.25">
      <c r="A70" s="178"/>
      <c r="B70" s="12">
        <v>92109</v>
      </c>
      <c r="C70" s="119" t="s">
        <v>64</v>
      </c>
      <c r="D70" s="74">
        <f t="shared" si="24"/>
        <v>636750</v>
      </c>
      <c r="E70" s="74">
        <f t="shared" si="25"/>
        <v>636750</v>
      </c>
      <c r="F70" s="74">
        <v>126874</v>
      </c>
      <c r="G70" s="11"/>
      <c r="H70" s="83">
        <v>509876</v>
      </c>
      <c r="I70" s="142"/>
      <c r="J70" s="196" t="s">
        <v>91</v>
      </c>
    </row>
    <row r="71" spans="1:10" ht="25.5" customHeight="1" x14ac:dyDescent="0.25">
      <c r="A71" s="37"/>
      <c r="B71" s="99">
        <v>92109</v>
      </c>
      <c r="C71" s="115" t="s">
        <v>33</v>
      </c>
      <c r="D71" s="74">
        <f t="shared" si="24"/>
        <v>95000</v>
      </c>
      <c r="E71" s="74">
        <f>F71</f>
        <v>95000</v>
      </c>
      <c r="F71" s="180">
        <v>95000</v>
      </c>
      <c r="G71" s="181"/>
      <c r="H71" s="87"/>
      <c r="I71" s="181"/>
      <c r="J71" s="145" t="s">
        <v>13</v>
      </c>
    </row>
    <row r="72" spans="1:10" ht="27.75" customHeight="1" x14ac:dyDescent="0.25">
      <c r="A72" s="37"/>
      <c r="B72" s="99">
        <v>92109</v>
      </c>
      <c r="C72" s="194" t="s">
        <v>84</v>
      </c>
      <c r="D72" s="182">
        <f t="shared" si="24"/>
        <v>18000</v>
      </c>
      <c r="E72" s="182">
        <f>F72</f>
        <v>18000</v>
      </c>
      <c r="F72" s="148">
        <v>18000</v>
      </c>
      <c r="G72" s="183"/>
      <c r="H72" s="103"/>
      <c r="I72" s="183"/>
      <c r="J72" s="161" t="s">
        <v>13</v>
      </c>
    </row>
    <row r="73" spans="1:10" ht="25.5" customHeight="1" thickBot="1" x14ac:dyDescent="0.3">
      <c r="A73" s="98"/>
      <c r="B73" s="99">
        <v>92109</v>
      </c>
      <c r="C73" s="184" t="s">
        <v>94</v>
      </c>
      <c r="D73" s="182">
        <f t="shared" si="24"/>
        <v>85000</v>
      </c>
      <c r="E73" s="182">
        <f>F73</f>
        <v>85000</v>
      </c>
      <c r="F73" s="148">
        <v>85000</v>
      </c>
      <c r="G73" s="183"/>
      <c r="H73" s="103"/>
      <c r="I73" s="183"/>
      <c r="J73" s="146" t="s">
        <v>13</v>
      </c>
    </row>
    <row r="74" spans="1:10" ht="15.75" customHeight="1" thickTop="1" thickBot="1" x14ac:dyDescent="0.3">
      <c r="A74" s="229" t="s">
        <v>19</v>
      </c>
      <c r="B74" s="230"/>
      <c r="C74" s="231"/>
      <c r="D74" s="190">
        <f>D8+D16+D30+D44+D54+D60+D49+D58</f>
        <v>8378210</v>
      </c>
      <c r="E74" s="190">
        <f t="shared" ref="E74:H74" si="26">E8+E16+E30+E44+E54+E60+E49+E58</f>
        <v>8378210</v>
      </c>
      <c r="F74" s="190">
        <f t="shared" si="26"/>
        <v>3040283</v>
      </c>
      <c r="G74" s="190">
        <f t="shared" si="26"/>
        <v>0</v>
      </c>
      <c r="H74" s="190">
        <f t="shared" si="26"/>
        <v>5337927</v>
      </c>
      <c r="I74" s="143">
        <f>I8+I16+I30+I44+I54+I60+I49</f>
        <v>0</v>
      </c>
      <c r="J74" s="185"/>
    </row>
    <row r="75" spans="1:10" ht="15" customHeight="1" thickTop="1" x14ac:dyDescent="0.25"/>
  </sheetData>
  <mergeCells count="12">
    <mergeCell ref="E5:E6"/>
    <mergeCell ref="F5:I5"/>
    <mergeCell ref="A74:C74"/>
    <mergeCell ref="F1:J1"/>
    <mergeCell ref="H2:J2"/>
    <mergeCell ref="A3:J3"/>
    <mergeCell ref="A4:A6"/>
    <mergeCell ref="B4:B6"/>
    <mergeCell ref="C4:C6"/>
    <mergeCell ref="D4:D6"/>
    <mergeCell ref="E4:I4"/>
    <mergeCell ref="J4:J6"/>
  </mergeCells>
  <phoneticPr fontId="22" type="noConversion"/>
  <pageMargins left="0.23622047244094491" right="3.937007874015748E-2" top="0.53125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Arkusz4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MS</cp:lastModifiedBy>
  <cp:lastPrinted>2023-08-01T09:48:02Z</cp:lastPrinted>
  <dcterms:created xsi:type="dcterms:W3CDTF">2017-11-13T14:05:37Z</dcterms:created>
  <dcterms:modified xsi:type="dcterms:W3CDTF">2023-08-01T10:06:00Z</dcterms:modified>
</cp:coreProperties>
</file>