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10.05 Zarządzenie 636\"/>
    </mc:Choice>
  </mc:AlternateContent>
  <xr:revisionPtr revIDLastSave="0" documentId="13_ncr:1_{88ADAC15-ECCB-4147-9BDB-6DA468FF0B37}" xr6:coauthVersionLast="47" xr6:coauthVersionMax="47" xr10:uidLastSave="{00000000-0000-0000-0000-000000000000}"/>
  <bookViews>
    <workbookView xWindow="4230" yWindow="4230" windowWidth="21525" windowHeight="11340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H67" i="1"/>
  <c r="E61" i="1" l="1"/>
  <c r="D61" i="1" s="1"/>
  <c r="F61" i="1"/>
  <c r="F16" i="1" l="1"/>
  <c r="F32" i="1"/>
  <c r="E29" i="1"/>
  <c r="E24" i="1"/>
  <c r="D24" i="1" s="1"/>
  <c r="F63" i="1"/>
  <c r="E64" i="1"/>
  <c r="D64" i="1" s="1"/>
  <c r="I63" i="1"/>
  <c r="H63" i="1"/>
  <c r="F65" i="1"/>
  <c r="E65" i="1" s="1"/>
  <c r="D65" i="1" s="1"/>
  <c r="E66" i="1"/>
  <c r="D66" i="1" s="1"/>
  <c r="E60" i="1"/>
  <c r="D60" i="1" s="1"/>
  <c r="E63" i="1" l="1"/>
  <c r="D63" i="1" s="1"/>
  <c r="F52" i="1"/>
  <c r="E79" i="1"/>
  <c r="D79" i="1" s="1"/>
  <c r="E48" i="1"/>
  <c r="E59" i="1"/>
  <c r="D59" i="1" s="1"/>
  <c r="E58" i="1"/>
  <c r="E11" i="1"/>
  <c r="D11" i="1" s="1"/>
  <c r="H52" i="1"/>
  <c r="E25" i="1"/>
  <c r="D25" i="1" s="1"/>
  <c r="E23" i="1"/>
  <c r="D23" i="1" s="1"/>
  <c r="E22" i="1"/>
  <c r="D22" i="1" s="1"/>
  <c r="E30" i="1" l="1"/>
  <c r="D30" i="1" s="1"/>
  <c r="F67" i="1"/>
  <c r="E80" i="1"/>
  <c r="D80" i="1" s="1"/>
  <c r="F8" i="1"/>
  <c r="H16" i="1"/>
  <c r="I16" i="1"/>
  <c r="D48" i="1"/>
  <c r="E57" i="1"/>
  <c r="H57" i="1"/>
  <c r="E26" i="1"/>
  <c r="D26" i="1" s="1"/>
  <c r="F57" i="1"/>
  <c r="E27" i="1"/>
  <c r="D27" i="1" s="1"/>
  <c r="E69" i="1"/>
  <c r="D69" i="1" s="1"/>
  <c r="E70" i="1"/>
  <c r="D70" i="1" s="1"/>
  <c r="E71" i="1"/>
  <c r="D71" i="1" s="1"/>
  <c r="E72" i="1"/>
  <c r="D72" i="1" s="1"/>
  <c r="E73" i="1"/>
  <c r="D73" i="1" s="1"/>
  <c r="E74" i="1"/>
  <c r="D74" i="1" s="1"/>
  <c r="E75" i="1"/>
  <c r="D75" i="1" s="1"/>
  <c r="E76" i="1"/>
  <c r="D76" i="1" s="1"/>
  <c r="E77" i="1"/>
  <c r="D77" i="1" s="1"/>
  <c r="E68" i="1"/>
  <c r="E78" i="1"/>
  <c r="D78" i="1" s="1"/>
  <c r="E55" i="1"/>
  <c r="D55" i="1" s="1"/>
  <c r="E56" i="1"/>
  <c r="D56" i="1" s="1"/>
  <c r="E54" i="1"/>
  <c r="D54" i="1" s="1"/>
  <c r="D58" i="1"/>
  <c r="G67" i="1"/>
  <c r="I67" i="1"/>
  <c r="G57" i="1"/>
  <c r="G81" i="1" s="1"/>
  <c r="I57" i="1"/>
  <c r="I52" i="1"/>
  <c r="E53" i="1"/>
  <c r="E51" i="1"/>
  <c r="D51" i="1" s="1"/>
  <c r="E49" i="1"/>
  <c r="D49" i="1" s="1"/>
  <c r="E50" i="1"/>
  <c r="D50" i="1" s="1"/>
  <c r="E35" i="1"/>
  <c r="D35" i="1" s="1"/>
  <c r="E36" i="1"/>
  <c r="D36" i="1" s="1"/>
  <c r="E37" i="1"/>
  <c r="D37" i="1" s="1"/>
  <c r="E38" i="1"/>
  <c r="D38" i="1" s="1"/>
  <c r="E39" i="1"/>
  <c r="D39" i="1" s="1"/>
  <c r="E40" i="1"/>
  <c r="D40" i="1" s="1"/>
  <c r="E41" i="1"/>
  <c r="D41" i="1" s="1"/>
  <c r="E42" i="1"/>
  <c r="D42" i="1" s="1"/>
  <c r="E43" i="1"/>
  <c r="D43" i="1" s="1"/>
  <c r="E44" i="1"/>
  <c r="D44" i="1" s="1"/>
  <c r="E45" i="1"/>
  <c r="D45" i="1" s="1"/>
  <c r="E46" i="1"/>
  <c r="D46" i="1" s="1"/>
  <c r="E18" i="1"/>
  <c r="D18" i="1" s="1"/>
  <c r="E19" i="1"/>
  <c r="D19" i="1" s="1"/>
  <c r="E20" i="1"/>
  <c r="E21" i="1"/>
  <c r="D21" i="1" s="1"/>
  <c r="E17" i="1"/>
  <c r="D17" i="1" s="1"/>
  <c r="E10" i="1"/>
  <c r="D10" i="1" s="1"/>
  <c r="E12" i="1"/>
  <c r="D12" i="1" s="1"/>
  <c r="E14" i="1"/>
  <c r="D14" i="1" s="1"/>
  <c r="E9" i="1"/>
  <c r="D20" i="1" l="1"/>
  <c r="D68" i="1"/>
  <c r="E67" i="1"/>
  <c r="D9" i="1"/>
  <c r="E8" i="1"/>
  <c r="D57" i="1"/>
  <c r="E52" i="1"/>
  <c r="D52" i="1" s="1"/>
  <c r="D53" i="1"/>
  <c r="D8" i="1" l="1"/>
  <c r="H8" i="1"/>
  <c r="F47" i="1"/>
  <c r="F81" i="1" s="1"/>
  <c r="I47" i="1"/>
  <c r="E28" i="1"/>
  <c r="E16" i="1" s="1"/>
  <c r="D16" i="1" s="1"/>
  <c r="D28" i="1" l="1"/>
  <c r="H47" i="1"/>
  <c r="H81" i="1" s="1"/>
  <c r="I8" i="1"/>
  <c r="E47" i="1"/>
  <c r="I32" i="1"/>
  <c r="E32" i="1" s="1"/>
  <c r="D32" i="1" s="1"/>
  <c r="D81" i="1" s="1"/>
  <c r="E81" i="1" l="1"/>
  <c r="I81" i="1"/>
  <c r="D47" i="1" l="1"/>
</calcChain>
</file>

<file path=xl/sharedStrings.xml><?xml version="1.0" encoding="utf-8"?>
<sst xmlns="http://schemas.openxmlformats.org/spreadsheetml/2006/main" count="159" uniqueCount="103">
  <si>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</si>
  <si>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</si>
  <si>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</si>
  <si>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</si>
  <si>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</si>
  <si>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</si>
  <si>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</si>
  <si>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</si>
  <si>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</si>
  <si>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</si>
  <si>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</si>
  <si>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</si>
  <si>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</si>
  <si>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</si>
  <si>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</si>
  <si>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</si>
  <si>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</si>
  <si>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</si>
  <si>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</si>
  <si>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</si>
  <si>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</si>
  <si>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</si>
  <si>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</si>
  <si>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</si>
  <si>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</si>
  <si>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</si>
  <si>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</si>
  <si>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</si>
  <si>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</si>
  <si>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</si>
  <si>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</si>
  <si>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</si>
  <si>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</si>
  <si>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</si>
  <si>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</si>
  <si>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</si>
  <si>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</si>
  <si>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</si>
  <si>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</si>
  <si>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</si>
  <si>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</si>
  <si>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</si>
  <si>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</si>
  <si>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</si>
  <si>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</si>
  <si>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>Modernizacja budynku komunalnego Stabunity 1  - naprawa dachu i komina, rynny, parapety</t>
  </si>
  <si>
    <t xml:space="preserve">Modernizacja budynku komunalnego Kierz 8 -  wykonanie łazienki i wykonanie instalacji elektrycznej 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</si>
  <si>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</si>
  <si>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</si>
  <si>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</si>
  <si>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</si>
  <si>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 xml:space="preserve">Zakup hydrantów wewnętrznych </t>
  </si>
  <si>
    <t>Zakup pieców c.o.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</si>
  <si>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</si>
  <si>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</si>
  <si>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</si>
  <si>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</si>
  <si>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</si>
  <si>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</si>
  <si>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</si>
  <si>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</si>
  <si>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</si>
  <si>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</si>
  <si>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</si>
  <si>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</si>
  <si>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Modernizacja drogi nr 117025N DK51 Markajmy -Knipy - gr. gminy (Napraty) -FOGR</t>
  </si>
  <si>
    <t>Zamiana działek z Lasami Państwowymi (Po stronie nadleśnictwa dwie działki w m Rogóż, jedna działka w m. Markajmy cmentarz. Po stronie gminy tereny leśne tj. dwie działki w m. Medyny oraz jedna działka Świętnik)</t>
  </si>
  <si>
    <t>SP Rogóż</t>
  </si>
  <si>
    <t>SP Kraszewo</t>
  </si>
  <si>
    <t xml:space="preserve">Zakup zamiatarki </t>
  </si>
  <si>
    <t>Zakup dwóch łyżek do ładowarki teleskopowej New Holland</t>
  </si>
  <si>
    <t>SP Runowo</t>
  </si>
  <si>
    <t>Zakup szafek szkolnych  do szatni (Szkoła Podstawowa w Rogóżu)</t>
  </si>
  <si>
    <t>Zakup szafek szkolnych do szatni (Szkoła Podstawowa w Runowie)</t>
  </si>
  <si>
    <t>Zakup szafek szkolnych do szatni (Szkoła Podstawowa w Kraszewie)</t>
  </si>
  <si>
    <t xml:space="preserve">Modernizacja budynku komunalnego Kochanówka 17 - remont klatki schodowej, właz na górę, utwardzenie gruntu </t>
  </si>
  <si>
    <t>Poprawa efektywności energetycznej budynków i instalacji publicznych w Gminie Lidzbark Warmiński (termomodernizacja świetlicy w Łaniewie )</t>
  </si>
  <si>
    <t>01095</t>
  </si>
  <si>
    <t>Zakup łyżki ażurowej</t>
  </si>
  <si>
    <t>Modernizacja i przebudowa polegająca na polepszeniu warunków technicznych drogi wewnętrznej (Dz. Nr 377) wraz z drogami przyległymi w m Rogóż</t>
  </si>
  <si>
    <t>Modernizacja i przebudowa drogi gminnej na odcinku Markajmy-Marków-DK 51</t>
  </si>
  <si>
    <t>Zakup zrywaka jednozębnego do korzeni</t>
  </si>
  <si>
    <t>Wykonanie zjazdu do stacji Uzdatniania wody w Blankach</t>
  </si>
  <si>
    <t>Zakup działki Nr 359/27 (292m2)w miejscowosci Rogóż na poszerzenie drogi gminnej</t>
  </si>
  <si>
    <t>Utworzenie terenu rekreakcyjnego przy Gminnym Centrum Kultury w Pilniku</t>
  </si>
  <si>
    <t>Modernizacja budynku magazynowo-warsztatowego na bazie w Długołęce</t>
  </si>
  <si>
    <t>Gospodarka komunalna i ochrona  środowiska</t>
  </si>
  <si>
    <t xml:space="preserve">Utwardzenie terenu na miejsce gromadzenia odpadów – Długołęka 9” </t>
  </si>
  <si>
    <t>Rozbudowa Stacji Uzdatniania Wody w Redach (Projekt: poprawa gospodarki wodno-ściekowej w gminie Lidzbark Warmińki)</t>
  </si>
  <si>
    <t>Subwencja wodno-kanalizacyjna +PROW           -Urząd Gminy</t>
  </si>
  <si>
    <t xml:space="preserve">Urząd Marszałkowski             Urząd Gminy           </t>
  </si>
  <si>
    <t>Rządowy Fundusz Polski Ład - Urząd Gminy</t>
  </si>
  <si>
    <t xml:space="preserve"> Subwencja wodno-kanalizacyjna -Urząd Gminy</t>
  </si>
  <si>
    <t>Modernizacja budynku Gminnego Centrum Kultury w Pilniku (Kuchnia, klimatyzacja)</t>
  </si>
  <si>
    <t>Pozostałe zadania w zakresie polityki społecznej</t>
  </si>
  <si>
    <t>Zakup samochodu 9-cio osobowego</t>
  </si>
  <si>
    <t>PFRO-Urząd Gminy</t>
  </si>
  <si>
    <t xml:space="preserve"> </t>
  </si>
  <si>
    <t>Zakup działki Nr 215 (0,16 ha)w miejscowosci Ignalin na poszerzenie drogi gminnej</t>
  </si>
  <si>
    <t>Zakup samochodu towarowo-usługowego</t>
  </si>
  <si>
    <t>Ośrodki pomocy społecznej</t>
  </si>
  <si>
    <t xml:space="preserve">Zakup samochodu do przewozu osób </t>
  </si>
  <si>
    <t>Załącznik Nr 3 do Zarządzenia Nr 636/2023 Rady Gminy Lidzbark Warmiński z dnia 5 października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</si>
</sst>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</numFmts>
  <fonts count="52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9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sz val="9"/>
      <color rgb="FF00000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FFFFFF"/>
        <bgColor rgb="FFFFFFCC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>
      <alignment horizontal="left" vertical="center"/>
    </xf>
    <xf numFmtId="0" fontId="2" fillId="0" borderId="0"/>
    <xf numFmtId="0" fontId="23" fillId="0" borderId="0">
      <alignment horizontal="left" vertical="center"/>
    </xf>
  </cellStyleXfs>
  <cellXfs count="272">
    <xf numFmtId="0" fontId="0" fillId="0" borderId="0" xfId="0"/>
    <xf numFmtId="0" fontId="1" fillId="2" borderId="0" xfId="1" applyFill="1"/>
    <xf numFmtId="0" fontId="0" fillId="2" borderId="0" xfId="0" applyFill="1"/>
    <xf numFmtId="164" fontId="9" fillId="2" borderId="2" xfId="2" applyFont="1" applyFill="1" applyBorder="1" applyAlignment="1">
      <alignment vertical="center"/>
    </xf>
    <xf numFmtId="0" fontId="27" fillId="2" borderId="0" xfId="0" applyFont="1" applyFill="1"/>
    <xf numFmtId="164" fontId="25" fillId="2" borderId="2" xfId="4" applyFont="1" applyFill="1" applyBorder="1" applyAlignment="1">
      <alignment vertical="center" wrapText="1"/>
    </xf>
    <xf numFmtId="164" fontId="20" fillId="2" borderId="0" xfId="4" applyFont="1" applyFill="1"/>
    <xf numFmtId="164" fontId="28" fillId="2" borderId="4" xfId="4" applyFont="1" applyFill="1" applyBorder="1" applyAlignment="1">
      <alignment vertical="center" wrapText="1"/>
    </xf>
    <xf numFmtId="165" fontId="24" fillId="2" borderId="4" xfId="4" quotePrefix="1" applyNumberFormat="1" applyFont="1" applyFill="1" applyBorder="1" applyAlignment="1">
      <alignment vertical="center" wrapText="1"/>
    </xf>
    <xf numFmtId="164" fontId="9" fillId="2" borderId="4" xfId="2" applyFont="1" applyFill="1" applyBorder="1" applyAlignment="1">
      <alignment vertical="center"/>
    </xf>
    <xf numFmtId="0" fontId="32" fillId="2" borderId="4" xfId="1" applyFont="1" applyFill="1" applyBorder="1" applyAlignment="1">
      <alignment horizontal="center" vertical="center" wrapText="1"/>
    </xf>
    <xf numFmtId="164" fontId="28" fillId="2" borderId="4" xfId="2" applyFont="1" applyFill="1" applyBorder="1" applyAlignment="1">
      <alignment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/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/>
    </xf>
    <xf numFmtId="164" fontId="25" fillId="2" borderId="3" xfId="4" applyFont="1" applyFill="1" applyBorder="1" applyAlignment="1">
      <alignment vertical="center" wrapText="1"/>
    </xf>
    <xf numFmtId="164" fontId="25" fillId="2" borderId="3" xfId="2" applyFont="1" applyFill="1" applyBorder="1" applyAlignment="1">
      <alignment vertical="center"/>
    </xf>
    <xf numFmtId="0" fontId="32" fillId="2" borderId="7" xfId="1" applyFont="1" applyFill="1" applyBorder="1" applyAlignment="1">
      <alignment horizontal="center" vertical="center" wrapText="1"/>
    </xf>
    <xf numFmtId="164" fontId="6" fillId="3" borderId="11" xfId="2" applyFont="1" applyFill="1" applyBorder="1" applyAlignment="1">
      <alignment vertical="center"/>
    </xf>
    <xf numFmtId="0" fontId="11" fillId="3" borderId="11" xfId="1" applyFont="1" applyFill="1" applyBorder="1" applyAlignment="1">
      <alignment vertical="center" wrapText="1"/>
    </xf>
    <xf numFmtId="164" fontId="12" fillId="3" borderId="11" xfId="2" applyFont="1" applyFill="1" applyBorder="1" applyAlignment="1">
      <alignment horizontal="center" vertical="center"/>
    </xf>
    <xf numFmtId="164" fontId="9" fillId="2" borderId="4" xfId="4" applyFont="1" applyFill="1" applyBorder="1" applyAlignment="1">
      <alignment vertical="center" wrapText="1"/>
    </xf>
    <xf numFmtId="164" fontId="16" fillId="2" borderId="2" xfId="2" applyFont="1" applyFill="1" applyBorder="1" applyAlignment="1">
      <alignment horizontal="center" vertical="center"/>
    </xf>
    <xf numFmtId="164" fontId="25" fillId="2" borderId="4" xfId="4" applyFont="1" applyFill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4" xfId="0" applyFont="1" applyBorder="1" applyAlignment="1">
      <alignment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29" fillId="2" borderId="4" xfId="2" applyFont="1" applyFill="1" applyBorder="1" applyAlignment="1" applyProtection="1">
      <alignment horizontal="right" vertical="center" wrapText="1"/>
    </xf>
    <xf numFmtId="164" fontId="6" fillId="3" borderId="1" xfId="2" applyFont="1" applyFill="1" applyBorder="1" applyAlignment="1">
      <alignment horizontal="right" vertical="center"/>
    </xf>
    <xf numFmtId="164" fontId="8" fillId="2" borderId="2" xfId="2" applyFont="1" applyFill="1" applyBorder="1" applyAlignment="1" applyProtection="1">
      <alignment horizontal="right" vertical="center" wrapText="1"/>
    </xf>
    <xf numFmtId="164" fontId="8" fillId="2" borderId="4" xfId="2" applyFont="1" applyFill="1" applyBorder="1" applyAlignment="1" applyProtection="1">
      <alignment horizontal="right" vertical="center" wrapText="1"/>
    </xf>
    <xf numFmtId="164" fontId="29" fillId="2" borderId="3" xfId="2" applyFont="1" applyFill="1" applyBorder="1" applyAlignment="1" applyProtection="1">
      <alignment horizontal="right" vertical="center" wrapText="1"/>
    </xf>
    <xf numFmtId="164" fontId="6" fillId="3" borderId="11" xfId="2" applyFont="1" applyFill="1" applyBorder="1" applyAlignment="1">
      <alignment horizontal="right" vertical="center"/>
    </xf>
    <xf numFmtId="43" fontId="40" fillId="0" borderId="13" xfId="4" applyNumberFormat="1" applyFont="1" applyBorder="1" applyAlignment="1">
      <alignment horizontal="right" vertical="center"/>
    </xf>
    <xf numFmtId="164" fontId="24" fillId="2" borderId="4" xfId="4" quotePrefix="1" applyFont="1" applyFill="1" applyBorder="1" applyAlignment="1">
      <alignment horizontal="right" vertical="center" wrapText="1"/>
    </xf>
    <xf numFmtId="164" fontId="29" fillId="2" borderId="2" xfId="2" applyFont="1" applyFill="1" applyBorder="1" applyAlignment="1" applyProtection="1">
      <alignment horizontal="right" vertical="center" wrapText="1"/>
    </xf>
    <xf numFmtId="164" fontId="40" fillId="2" borderId="4" xfId="2" applyFont="1" applyFill="1" applyBorder="1" applyAlignment="1" applyProtection="1">
      <alignment horizontal="right" vertical="center" wrapText="1"/>
    </xf>
    <xf numFmtId="164" fontId="16" fillId="2" borderId="2" xfId="2" applyFont="1" applyFill="1" applyBorder="1" applyAlignment="1">
      <alignment horizontal="right" vertical="center" wrapText="1"/>
    </xf>
    <xf numFmtId="164" fontId="6" fillId="3" borderId="11" xfId="2" applyFont="1" applyFill="1" applyBorder="1" applyAlignment="1">
      <alignment horizontal="right" vertical="center" wrapText="1"/>
    </xf>
    <xf numFmtId="164" fontId="28" fillId="2" borderId="2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 wrapText="1"/>
    </xf>
    <xf numFmtId="0" fontId="32" fillId="2" borderId="3" xfId="2" applyNumberFormat="1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 wrapText="1"/>
    </xf>
    <xf numFmtId="164" fontId="8" fillId="2" borderId="2" xfId="4" applyFont="1" applyFill="1" applyBorder="1" applyAlignment="1">
      <alignment horizontal="right" vertical="center" wrapText="1"/>
    </xf>
    <xf numFmtId="164" fontId="29" fillId="2" borderId="2" xfId="4" quotePrefix="1" applyFont="1" applyFill="1" applyBorder="1" applyAlignment="1">
      <alignment horizontal="right" vertical="center" wrapText="1"/>
    </xf>
    <xf numFmtId="164" fontId="29" fillId="2" borderId="4" xfId="4" quotePrefix="1" applyFont="1" applyFill="1" applyBorder="1" applyAlignment="1">
      <alignment horizontal="right" vertical="center" wrapText="1"/>
    </xf>
    <xf numFmtId="164" fontId="28" fillId="2" borderId="4" xfId="2" applyFont="1" applyFill="1" applyBorder="1" applyAlignment="1">
      <alignment horizontal="right" vertical="center" wrapText="1"/>
    </xf>
    <xf numFmtId="164" fontId="12" fillId="3" borderId="11" xfId="2" applyFont="1" applyFill="1" applyBorder="1" applyAlignment="1">
      <alignment horizontal="right" vertical="center" wrapText="1"/>
    </xf>
    <xf numFmtId="164" fontId="28" fillId="2" borderId="6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64" fontId="32" fillId="2" borderId="3" xfId="4" applyFont="1" applyFill="1" applyBorder="1" applyAlignment="1">
      <alignment horizontal="right" vertical="center" wrapText="1"/>
    </xf>
    <xf numFmtId="164" fontId="9" fillId="2" borderId="2" xfId="4" applyFont="1" applyFill="1" applyBorder="1" applyAlignment="1">
      <alignment horizontal="right" vertical="center" wrapText="1"/>
    </xf>
    <xf numFmtId="164" fontId="25" fillId="2" borderId="3" xfId="4" applyFont="1" applyFill="1" applyBorder="1" applyAlignment="1">
      <alignment horizontal="right" vertical="center" wrapText="1"/>
    </xf>
    <xf numFmtId="164" fontId="6" fillId="3" borderId="11" xfId="4" applyFont="1" applyFill="1" applyBorder="1" applyAlignment="1">
      <alignment horizontal="right" vertical="center" wrapText="1"/>
    </xf>
    <xf numFmtId="164" fontId="25" fillId="2" borderId="2" xfId="4" applyFont="1" applyFill="1" applyBorder="1" applyAlignment="1">
      <alignment horizontal="right" vertical="center" wrapText="1"/>
    </xf>
    <xf numFmtId="164" fontId="28" fillId="2" borderId="4" xfId="4" applyFont="1" applyFill="1" applyBorder="1" applyAlignment="1">
      <alignment horizontal="right" vertical="center" wrapText="1"/>
    </xf>
    <xf numFmtId="164" fontId="12" fillId="3" borderId="11" xfId="4" applyFont="1" applyFill="1" applyBorder="1" applyAlignment="1">
      <alignment horizontal="right" vertical="center" wrapText="1"/>
    </xf>
    <xf numFmtId="164" fontId="28" fillId="2" borderId="2" xfId="4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horizontal="right" vertical="center" wrapText="1"/>
    </xf>
    <xf numFmtId="164" fontId="0" fillId="2" borderId="0" xfId="4" applyFont="1" applyFill="1" applyAlignment="1">
      <alignment horizontal="right" vertical="center" wrapText="1"/>
    </xf>
    <xf numFmtId="164" fontId="29" fillId="2" borderId="6" xfId="4" quotePrefix="1" applyFont="1" applyFill="1" applyBorder="1" applyAlignment="1">
      <alignment horizontal="right" vertical="center" wrapText="1"/>
    </xf>
    <xf numFmtId="164" fontId="40" fillId="2" borderId="6" xfId="2" applyFont="1" applyFill="1" applyBorder="1" applyAlignment="1" applyProtection="1">
      <alignment horizontal="right" vertical="center" wrapText="1"/>
    </xf>
    <xf numFmtId="164" fontId="25" fillId="2" borderId="6" xfId="4" applyFont="1" applyFill="1" applyBorder="1" applyAlignment="1">
      <alignment vertical="center" wrapText="1"/>
    </xf>
    <xf numFmtId="164" fontId="28" fillId="2" borderId="6" xfId="4" applyFont="1" applyFill="1" applyBorder="1" applyAlignment="1">
      <alignment horizontal="right" vertical="center" wrapText="1"/>
    </xf>
    <xf numFmtId="164" fontId="40" fillId="2" borderId="3" xfId="2" applyFont="1" applyFill="1" applyBorder="1" applyAlignment="1" applyProtection="1">
      <alignment horizontal="right" vertical="center" wrapText="1"/>
    </xf>
    <xf numFmtId="0" fontId="40" fillId="0" borderId="16" xfId="0" applyFont="1" applyBorder="1" applyAlignment="1">
      <alignment vertical="center" wrapText="1"/>
    </xf>
    <xf numFmtId="164" fontId="8" fillId="2" borderId="3" xfId="2" applyFont="1" applyFill="1" applyBorder="1" applyAlignment="1" applyProtection="1">
      <alignment horizontal="right" vertical="center" wrapText="1"/>
    </xf>
    <xf numFmtId="164" fontId="9" fillId="2" borderId="3" xfId="4" applyFont="1" applyFill="1" applyBorder="1" applyAlignment="1">
      <alignment vertical="center" wrapText="1"/>
    </xf>
    <xf numFmtId="164" fontId="16" fillId="2" borderId="3" xfId="4" applyFont="1" applyFill="1" applyBorder="1" applyAlignment="1">
      <alignment horizontal="right" vertical="center" wrapText="1"/>
    </xf>
    <xf numFmtId="0" fontId="37" fillId="4" borderId="11" xfId="5" quotePrefix="1" applyFont="1" applyFill="1" applyBorder="1" applyAlignment="1">
      <alignment horizontal="left" vertical="center" wrapText="1"/>
    </xf>
    <xf numFmtId="164" fontId="38" fillId="4" borderId="11" xfId="4" quotePrefix="1" applyFont="1" applyFill="1" applyBorder="1" applyAlignment="1">
      <alignment horizontal="right" vertical="center" wrapText="1"/>
    </xf>
    <xf numFmtId="164" fontId="38" fillId="4" borderId="11" xfId="4" quotePrefix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wrapText="1"/>
    </xf>
    <xf numFmtId="0" fontId="44" fillId="2" borderId="4" xfId="0" applyFont="1" applyFill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40" fillId="2" borderId="3" xfId="5" quotePrefix="1" applyFont="1" applyFill="1" applyBorder="1" applyAlignment="1">
      <alignment horizontal="left" vertical="center" wrapText="1"/>
    </xf>
    <xf numFmtId="0" fontId="21" fillId="2" borderId="2" xfId="5" quotePrefix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vertical="center" wrapText="1"/>
    </xf>
    <xf numFmtId="0" fontId="45" fillId="2" borderId="0" xfId="0" applyFont="1" applyFill="1"/>
    <xf numFmtId="0" fontId="43" fillId="0" borderId="17" xfId="0" applyFont="1" applyBorder="1" applyAlignment="1">
      <alignment vertical="center" wrapText="1"/>
    </xf>
    <xf numFmtId="0" fontId="21" fillId="2" borderId="4" xfId="5" quotePrefix="1" applyFill="1" applyBorder="1" applyAlignment="1">
      <alignment horizontal="left" vertical="center" wrapText="1"/>
    </xf>
    <xf numFmtId="164" fontId="9" fillId="2" borderId="4" xfId="4" applyFont="1" applyFill="1" applyBorder="1" applyAlignment="1">
      <alignment horizontal="right" vertical="center" wrapText="1"/>
    </xf>
    <xf numFmtId="164" fontId="6" fillId="3" borderId="1" xfId="4" applyFont="1" applyFill="1" applyBorder="1" applyAlignment="1">
      <alignment horizontal="right" vertical="center" wrapText="1"/>
    </xf>
    <xf numFmtId="164" fontId="31" fillId="2" borderId="15" xfId="4" applyFont="1" applyFill="1" applyBorder="1" applyAlignment="1">
      <alignment horizontal="center" vertical="center" wrapText="1"/>
    </xf>
    <xf numFmtId="49" fontId="32" fillId="2" borderId="19" xfId="4" applyNumberFormat="1" applyFont="1" applyFill="1" applyBorder="1" applyAlignment="1">
      <alignment horizontal="center" vertical="center" wrapText="1"/>
    </xf>
    <xf numFmtId="164" fontId="6" fillId="3" borderId="20" xfId="2" applyFont="1" applyFill="1" applyBorder="1" applyAlignment="1">
      <alignment vertical="center"/>
    </xf>
    <xf numFmtId="164" fontId="9" fillId="2" borderId="18" xfId="4" applyFont="1" applyFill="1" applyBorder="1" applyAlignment="1">
      <alignment vertical="center"/>
    </xf>
    <xf numFmtId="164" fontId="9" fillId="2" borderId="15" xfId="4" applyFont="1" applyFill="1" applyBorder="1" applyAlignment="1">
      <alignment vertical="center"/>
    </xf>
    <xf numFmtId="164" fontId="25" fillId="2" borderId="19" xfId="4" applyFont="1" applyFill="1" applyBorder="1" applyAlignment="1">
      <alignment vertical="center"/>
    </xf>
    <xf numFmtId="164" fontId="6" fillId="3" borderId="21" xfId="2" applyFont="1" applyFill="1" applyBorder="1" applyAlignment="1">
      <alignment vertical="center"/>
    </xf>
    <xf numFmtId="164" fontId="25" fillId="2" borderId="18" xfId="4" applyFont="1" applyFill="1" applyBorder="1" applyAlignment="1">
      <alignment vertical="center"/>
    </xf>
    <xf numFmtId="164" fontId="28" fillId="2" borderId="15" xfId="4" applyFont="1" applyFill="1" applyBorder="1" applyAlignment="1">
      <alignment vertical="center" wrapText="1"/>
    </xf>
    <xf numFmtId="165" fontId="24" fillId="2" borderId="15" xfId="4" quotePrefix="1" applyNumberFormat="1" applyFont="1" applyFill="1" applyBorder="1" applyAlignment="1">
      <alignment vertical="center" wrapText="1"/>
    </xf>
    <xf numFmtId="164" fontId="28" fillId="2" borderId="18" xfId="4" applyFont="1" applyFill="1" applyBorder="1" applyAlignment="1">
      <alignment vertical="center" wrapText="1"/>
    </xf>
    <xf numFmtId="164" fontId="28" fillId="2" borderId="19" xfId="4" applyFont="1" applyFill="1" applyBorder="1" applyAlignment="1">
      <alignment vertical="center" wrapText="1"/>
    </xf>
    <xf numFmtId="164" fontId="16" fillId="2" borderId="15" xfId="4" applyFont="1" applyFill="1" applyBorder="1" applyAlignment="1">
      <alignment vertical="center" wrapText="1"/>
    </xf>
    <xf numFmtId="164" fontId="16" fillId="2" borderId="19" xfId="4" applyFont="1" applyFill="1" applyBorder="1" applyAlignment="1">
      <alignment vertical="center" wrapText="1"/>
    </xf>
    <xf numFmtId="164" fontId="38" fillId="4" borderId="21" xfId="4" quotePrefix="1" applyFont="1" applyFill="1" applyBorder="1" applyAlignment="1">
      <alignment horizontal="center" vertical="center" wrapText="1"/>
    </xf>
    <xf numFmtId="164" fontId="41" fillId="2" borderId="22" xfId="4" applyFont="1" applyFill="1" applyBorder="1" applyAlignment="1">
      <alignment vertical="center" wrapText="1"/>
    </xf>
    <xf numFmtId="164" fontId="41" fillId="2" borderId="15" xfId="4" applyFont="1" applyFill="1" applyBorder="1" applyAlignment="1">
      <alignment vertical="center" wrapText="1"/>
    </xf>
    <xf numFmtId="164" fontId="41" fillId="2" borderId="19" xfId="4" applyFont="1" applyFill="1" applyBorder="1" applyAlignment="1">
      <alignment vertical="center" wrapText="1"/>
    </xf>
    <xf numFmtId="164" fontId="12" fillId="3" borderId="21" xfId="2" applyFont="1" applyFill="1" applyBorder="1" applyAlignment="1">
      <alignment horizontal="center" vertical="center"/>
    </xf>
    <xf numFmtId="164" fontId="16" fillId="2" borderId="18" xfId="2" applyFont="1" applyFill="1" applyBorder="1" applyAlignment="1">
      <alignment horizontal="center" vertical="center"/>
    </xf>
    <xf numFmtId="164" fontId="6" fillId="2" borderId="15" xfId="2" applyFont="1" applyFill="1" applyBorder="1" applyAlignment="1">
      <alignment vertical="center"/>
    </xf>
    <xf numFmtId="164" fontId="18" fillId="2" borderId="23" xfId="2" applyFont="1" applyFill="1" applyBorder="1" applyAlignment="1">
      <alignment horizontal="center" vertical="center"/>
    </xf>
    <xf numFmtId="4" fontId="10" fillId="2" borderId="26" xfId="1" applyNumberFormat="1" applyFont="1" applyFill="1" applyBorder="1" applyAlignment="1">
      <alignment horizontal="center" vertical="center"/>
    </xf>
    <xf numFmtId="4" fontId="26" fillId="2" borderId="26" xfId="1" applyNumberFormat="1" applyFont="1" applyFill="1" applyBorder="1" applyAlignment="1">
      <alignment horizontal="center" vertical="center"/>
    </xf>
    <xf numFmtId="4" fontId="26" fillId="2" borderId="27" xfId="1" applyNumberFormat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vertical="center" wrapText="1"/>
    </xf>
    <xf numFmtId="164" fontId="16" fillId="2" borderId="3" xfId="2" applyFont="1" applyFill="1" applyBorder="1" applyAlignment="1">
      <alignment horizontal="right" vertical="center" wrapText="1"/>
    </xf>
    <xf numFmtId="164" fontId="16" fillId="2" borderId="3" xfId="2" applyFont="1" applyFill="1" applyBorder="1" applyAlignment="1">
      <alignment horizontal="center" vertical="center"/>
    </xf>
    <xf numFmtId="164" fontId="16" fillId="2" borderId="19" xfId="2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vertical="center"/>
    </xf>
    <xf numFmtId="164" fontId="6" fillId="2" borderId="18" xfId="2" applyFont="1" applyFill="1" applyBorder="1" applyAlignment="1">
      <alignment vertical="center"/>
    </xf>
    <xf numFmtId="4" fontId="26" fillId="2" borderId="25" xfId="1" applyNumberFormat="1" applyFont="1" applyFill="1" applyBorder="1" applyAlignment="1">
      <alignment horizontal="center" vertical="center"/>
    </xf>
    <xf numFmtId="164" fontId="14" fillId="3" borderId="12" xfId="2" applyFont="1" applyFill="1" applyBorder="1" applyAlignment="1">
      <alignment horizontal="center" vertical="center"/>
    </xf>
    <xf numFmtId="4" fontId="10" fillId="2" borderId="25" xfId="1" applyNumberFormat="1" applyFont="1" applyFill="1" applyBorder="1" applyAlignment="1">
      <alignment horizontal="center" vertical="center"/>
    </xf>
    <xf numFmtId="0" fontId="30" fillId="2" borderId="27" xfId="2" applyNumberFormat="1" applyFont="1" applyFill="1" applyBorder="1" applyAlignment="1">
      <alignment horizontal="center" vertical="center" wrapText="1"/>
    </xf>
    <xf numFmtId="164" fontId="7" fillId="3" borderId="12" xfId="2" applyFont="1" applyFill="1" applyBorder="1" applyAlignment="1">
      <alignment vertical="center"/>
    </xf>
    <xf numFmtId="4" fontId="26" fillId="2" borderId="29" xfId="1" applyNumberFormat="1" applyFont="1" applyFill="1" applyBorder="1" applyAlignment="1">
      <alignment horizontal="center" vertical="center"/>
    </xf>
    <xf numFmtId="4" fontId="14" fillId="3" borderId="12" xfId="1" applyNumberFormat="1" applyFont="1" applyFill="1" applyBorder="1" applyAlignment="1">
      <alignment horizontal="center" vertical="center"/>
    </xf>
    <xf numFmtId="4" fontId="10" fillId="2" borderId="27" xfId="1" applyNumberFormat="1" applyFont="1" applyFill="1" applyBorder="1" applyAlignment="1">
      <alignment horizontal="center" vertical="center"/>
    </xf>
    <xf numFmtId="4" fontId="7" fillId="4" borderId="12" xfId="1" applyNumberFormat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vertical="center" wrapText="1"/>
    </xf>
    <xf numFmtId="164" fontId="6" fillId="3" borderId="31" xfId="2" applyFont="1" applyFill="1" applyBorder="1" applyAlignment="1">
      <alignment horizontal="right" vertical="center" wrapText="1"/>
    </xf>
    <xf numFmtId="164" fontId="6" fillId="3" borderId="31" xfId="4" applyFont="1" applyFill="1" applyBorder="1" applyAlignment="1">
      <alignment horizontal="right" vertical="center" wrapText="1"/>
    </xf>
    <xf numFmtId="164" fontId="6" fillId="3" borderId="30" xfId="2" applyFont="1" applyFill="1" applyBorder="1" applyAlignment="1">
      <alignment vertical="center"/>
    </xf>
    <xf numFmtId="4" fontId="7" fillId="3" borderId="28" xfId="1" applyNumberFormat="1" applyFont="1" applyFill="1" applyBorder="1" applyAlignment="1">
      <alignment horizontal="center" vertical="center"/>
    </xf>
    <xf numFmtId="164" fontId="8" fillId="2" borderId="4" xfId="4" applyFont="1" applyFill="1" applyBorder="1" applyAlignment="1">
      <alignment horizontal="right" vertical="center" wrapText="1"/>
    </xf>
    <xf numFmtId="164" fontId="6" fillId="3" borderId="33" xfId="2" applyFont="1" applyFill="1" applyBorder="1" applyAlignment="1">
      <alignment vertical="center"/>
    </xf>
    <xf numFmtId="164" fontId="25" fillId="2" borderId="34" xfId="4" applyFont="1" applyFill="1" applyBorder="1" applyAlignment="1">
      <alignment vertical="center"/>
    </xf>
    <xf numFmtId="164" fontId="28" fillId="2" borderId="35" xfId="4" applyFont="1" applyFill="1" applyBorder="1" applyAlignment="1">
      <alignment vertical="center" wrapText="1"/>
    </xf>
    <xf numFmtId="4" fontId="43" fillId="0" borderId="4" xfId="0" applyNumberFormat="1" applyFont="1" applyBorder="1" applyAlignment="1">
      <alignment horizontal="right" vertical="center"/>
    </xf>
    <xf numFmtId="164" fontId="16" fillId="2" borderId="4" xfId="2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vertical="center" wrapText="1"/>
    </xf>
    <xf numFmtId="164" fontId="28" fillId="2" borderId="3" xfId="2" applyFont="1" applyFill="1" applyBorder="1" applyAlignment="1">
      <alignment horizontal="right" vertical="center" wrapText="1"/>
    </xf>
    <xf numFmtId="164" fontId="16" fillId="2" borderId="3" xfId="4" applyFont="1" applyFill="1" applyBorder="1" applyAlignment="1">
      <alignment vertical="center" wrapText="1"/>
    </xf>
    <xf numFmtId="0" fontId="21" fillId="2" borderId="3" xfId="5" quotePrefix="1" applyFill="1" applyBorder="1" applyAlignment="1">
      <alignment horizontal="left" vertical="center" wrapText="1"/>
    </xf>
    <xf numFmtId="4" fontId="19" fillId="2" borderId="12" xfId="1" applyNumberFormat="1" applyFont="1" applyFill="1" applyBorder="1" applyAlignment="1">
      <alignment horizontal="center" vertical="center"/>
    </xf>
    <xf numFmtId="164" fontId="9" fillId="2" borderId="3" xfId="2" applyFont="1" applyFill="1" applyBorder="1" applyAlignment="1">
      <alignment vertical="center"/>
    </xf>
    <xf numFmtId="164" fontId="9" fillId="2" borderId="3" xfId="4" applyFont="1" applyFill="1" applyBorder="1" applyAlignment="1">
      <alignment horizontal="right" vertical="center" wrapText="1"/>
    </xf>
    <xf numFmtId="164" fontId="9" fillId="2" borderId="19" xfId="4" applyFont="1" applyFill="1" applyBorder="1" applyAlignment="1">
      <alignment vertical="center"/>
    </xf>
    <xf numFmtId="44" fontId="18" fillId="2" borderId="10" xfId="2" applyNumberFormat="1" applyFont="1" applyFill="1" applyBorder="1" applyAlignment="1">
      <alignment horizontal="center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1" fillId="2" borderId="6" xfId="5" quotePrefix="1" applyFill="1" applyBorder="1" applyAlignment="1">
      <alignment horizontal="left" vertical="center" wrapText="1"/>
    </xf>
    <xf numFmtId="0" fontId="46" fillId="0" borderId="0" xfId="0" applyFont="1" applyAlignment="1">
      <alignment wrapText="1"/>
    </xf>
    <xf numFmtId="4" fontId="10" fillId="2" borderId="26" xfId="1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vertical="center" wrapText="1"/>
    </xf>
    <xf numFmtId="4" fontId="26" fillId="2" borderId="26" xfId="1" applyNumberFormat="1" applyFont="1" applyFill="1" applyBorder="1" applyAlignment="1">
      <alignment horizontal="center" vertical="center" wrapText="1"/>
    </xf>
    <xf numFmtId="4" fontId="26" fillId="2" borderId="25" xfId="1" applyNumberFormat="1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43" fillId="0" borderId="36" xfId="0" applyFont="1" applyBorder="1" applyAlignment="1">
      <alignment vertical="center" wrapText="1"/>
    </xf>
    <xf numFmtId="164" fontId="8" fillId="2" borderId="36" xfId="4" applyFont="1" applyFill="1" applyBorder="1" applyAlignment="1">
      <alignment horizontal="right" vertical="center" wrapText="1"/>
    </xf>
    <xf numFmtId="164" fontId="28" fillId="2" borderId="36" xfId="2" applyFont="1" applyFill="1" applyBorder="1" applyAlignment="1">
      <alignment horizontal="right" vertical="center" wrapText="1"/>
    </xf>
    <xf numFmtId="164" fontId="29" fillId="2" borderId="36" xfId="2" applyFont="1" applyFill="1" applyBorder="1" applyAlignment="1" applyProtection="1">
      <alignment horizontal="right" vertical="center" wrapText="1"/>
    </xf>
    <xf numFmtId="164" fontId="25" fillId="2" borderId="36" xfId="2" applyFont="1" applyFill="1" applyBorder="1" applyAlignment="1">
      <alignment vertical="center"/>
    </xf>
    <xf numFmtId="164" fontId="25" fillId="2" borderId="36" xfId="4" applyFont="1" applyFill="1" applyBorder="1" applyAlignment="1">
      <alignment horizontal="right" vertical="center" wrapText="1"/>
    </xf>
    <xf numFmtId="164" fontId="25" fillId="2" borderId="36" xfId="4" applyFont="1" applyFill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164" fontId="29" fillId="2" borderId="3" xfId="4" quotePrefix="1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38" fillId="3" borderId="38" xfId="5" applyFont="1" applyFill="1" applyBorder="1" applyAlignment="1">
      <alignment horizontal="left" vertical="center" wrapText="1"/>
    </xf>
    <xf numFmtId="164" fontId="38" fillId="3" borderId="11" xfId="4" applyFont="1" applyFill="1" applyBorder="1" applyAlignment="1" applyProtection="1">
      <alignment vertical="center" wrapText="1"/>
    </xf>
    <xf numFmtId="164" fontId="47" fillId="3" borderId="11" xfId="2" applyFont="1" applyFill="1" applyBorder="1" applyAlignment="1" applyProtection="1">
      <alignment vertical="center"/>
    </xf>
    <xf numFmtId="164" fontId="38" fillId="5" borderId="11" xfId="2" applyFont="1" applyFill="1" applyBorder="1" applyAlignment="1" applyProtection="1">
      <alignment vertical="center" wrapText="1"/>
    </xf>
    <xf numFmtId="164" fontId="47" fillId="3" borderId="11" xfId="4" applyFont="1" applyFill="1" applyBorder="1" applyAlignment="1" applyProtection="1">
      <alignment horizontal="center" vertical="center"/>
    </xf>
    <xf numFmtId="164" fontId="47" fillId="3" borderId="21" xfId="4" applyFont="1" applyFill="1" applyBorder="1" applyAlignment="1" applyProtection="1">
      <alignment horizontal="center" vertical="center"/>
    </xf>
    <xf numFmtId="164" fontId="12" fillId="2" borderId="4" xfId="2" applyFont="1" applyFill="1" applyBorder="1" applyAlignment="1">
      <alignment vertical="center"/>
    </xf>
    <xf numFmtId="164" fontId="12" fillId="2" borderId="4" xfId="4" applyFont="1" applyFill="1" applyBorder="1" applyAlignment="1">
      <alignment horizontal="right" vertical="center" wrapText="1"/>
    </xf>
    <xf numFmtId="164" fontId="13" fillId="2" borderId="4" xfId="4" applyFont="1" applyFill="1" applyBorder="1" applyAlignment="1">
      <alignment vertical="center"/>
    </xf>
    <xf numFmtId="0" fontId="15" fillId="2" borderId="4" xfId="1" applyFont="1" applyFill="1" applyBorder="1" applyAlignment="1">
      <alignment vertical="center" wrapText="1"/>
    </xf>
    <xf numFmtId="164" fontId="16" fillId="2" borderId="6" xfId="2" applyFont="1" applyFill="1" applyBorder="1" applyAlignment="1">
      <alignment horizontal="right" vertical="center" wrapText="1"/>
    </xf>
    <xf numFmtId="164" fontId="16" fillId="2" borderId="6" xfId="2" applyFont="1" applyFill="1" applyBorder="1" applyAlignment="1">
      <alignment horizontal="center" vertical="center"/>
    </xf>
    <xf numFmtId="164" fontId="16" fillId="3" borderId="11" xfId="2" applyFont="1" applyFill="1" applyBorder="1" applyAlignment="1">
      <alignment horizontal="right" vertical="center" wrapText="1"/>
    </xf>
    <xf numFmtId="164" fontId="16" fillId="3" borderId="11" xfId="2" applyFont="1" applyFill="1" applyBorder="1" applyAlignment="1">
      <alignment horizontal="center" vertical="center"/>
    </xf>
    <xf numFmtId="4" fontId="10" fillId="3" borderId="12" xfId="1" applyNumberFormat="1" applyFont="1" applyFill="1" applyBorder="1" applyAlignment="1">
      <alignment horizontal="center" vertical="center"/>
    </xf>
    <xf numFmtId="0" fontId="47" fillId="3" borderId="40" xfId="1" applyFont="1" applyFill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21" fillId="0" borderId="0" xfId="5" applyAlignment="1">
      <alignment horizontal="left" vertical="center" wrapText="1"/>
    </xf>
    <xf numFmtId="164" fontId="24" fillId="0" borderId="6" xfId="4" applyFont="1" applyBorder="1" applyAlignment="1" applyProtection="1">
      <alignment vertical="center" wrapText="1"/>
    </xf>
    <xf numFmtId="164" fontId="49" fillId="0" borderId="6" xfId="2" applyFont="1" applyBorder="1" applyAlignment="1" applyProtection="1">
      <alignment vertical="center"/>
    </xf>
    <xf numFmtId="164" fontId="24" fillId="6" borderId="6" xfId="2" applyFont="1" applyFill="1" applyBorder="1" applyAlignment="1" applyProtection="1">
      <alignment vertical="center" wrapText="1"/>
    </xf>
    <xf numFmtId="164" fontId="49" fillId="0" borderId="6" xfId="4" applyFont="1" applyBorder="1" applyAlignment="1" applyProtection="1">
      <alignment vertical="center"/>
    </xf>
    <xf numFmtId="164" fontId="49" fillId="0" borderId="22" xfId="4" applyFont="1" applyBorder="1" applyAlignment="1" applyProtection="1">
      <alignment vertical="center"/>
    </xf>
    <xf numFmtId="164" fontId="16" fillId="2" borderId="2" xfId="2" applyFont="1" applyFill="1" applyBorder="1" applyAlignment="1">
      <alignment vertical="center"/>
    </xf>
    <xf numFmtId="164" fontId="16" fillId="2" borderId="2" xfId="4" applyFont="1" applyFill="1" applyBorder="1" applyAlignment="1">
      <alignment horizontal="right" vertical="center" wrapText="1"/>
    </xf>
    <xf numFmtId="164" fontId="50" fillId="2" borderId="2" xfId="4" applyFont="1" applyFill="1" applyBorder="1" applyAlignment="1">
      <alignment vertical="center"/>
    </xf>
    <xf numFmtId="164" fontId="12" fillId="3" borderId="11" xfId="2" applyFont="1" applyFill="1" applyBorder="1" applyAlignment="1">
      <alignment vertical="center"/>
    </xf>
    <xf numFmtId="164" fontId="13" fillId="3" borderId="21" xfId="4" applyFont="1" applyFill="1" applyBorder="1" applyAlignment="1">
      <alignment vertical="center"/>
    </xf>
    <xf numFmtId="4" fontId="10" fillId="2" borderId="29" xfId="1" applyNumberFormat="1" applyFont="1" applyFill="1" applyBorder="1" applyAlignment="1">
      <alignment horizontal="center" vertical="center" wrapText="1"/>
    </xf>
    <xf numFmtId="4" fontId="10" fillId="2" borderId="42" xfId="1" applyNumberFormat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49" fontId="29" fillId="2" borderId="43" xfId="1" applyNumberFormat="1" applyFont="1" applyFill="1" applyBorder="1" applyAlignment="1">
      <alignment horizontal="center" vertical="center"/>
    </xf>
    <xf numFmtId="49" fontId="29" fillId="2" borderId="46" xfId="1" applyNumberFormat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28" fillId="2" borderId="34" xfId="1" applyFont="1" applyFill="1" applyBorder="1" applyAlignment="1">
      <alignment horizontal="center" vertical="center"/>
    </xf>
    <xf numFmtId="0" fontId="28" fillId="2" borderId="35" xfId="1" applyFont="1" applyFill="1" applyBorder="1" applyAlignment="1">
      <alignment horizontal="center" vertical="center"/>
    </xf>
    <xf numFmtId="0" fontId="28" fillId="2" borderId="43" xfId="1" applyFont="1" applyFill="1" applyBorder="1" applyAlignment="1">
      <alignment horizontal="center" vertical="center"/>
    </xf>
    <xf numFmtId="0" fontId="11" fillId="3" borderId="47" xfId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/>
    </xf>
    <xf numFmtId="0" fontId="5" fillId="4" borderId="47" xfId="1" applyFont="1" applyFill="1" applyBorder="1" applyAlignment="1">
      <alignment horizontal="center" vertical="center"/>
    </xf>
    <xf numFmtId="0" fontId="39" fillId="2" borderId="48" xfId="1" applyFont="1" applyFill="1" applyBorder="1" applyAlignment="1">
      <alignment horizontal="center" vertical="center"/>
    </xf>
    <xf numFmtId="0" fontId="39" fillId="2" borderId="35" xfId="1" applyFont="1" applyFill="1" applyBorder="1" applyAlignment="1">
      <alignment horizontal="center" vertical="center"/>
    </xf>
    <xf numFmtId="0" fontId="39" fillId="2" borderId="43" xfId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47" fillId="3" borderId="49" xfId="1" applyFont="1" applyFill="1" applyBorder="1" applyAlignment="1">
      <alignment horizontal="center" vertical="center"/>
    </xf>
    <xf numFmtId="0" fontId="48" fillId="0" borderId="50" xfId="1" applyFont="1" applyBorder="1" applyAlignment="1">
      <alignment horizontal="center" vertical="center"/>
    </xf>
    <xf numFmtId="0" fontId="15" fillId="2" borderId="40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25" fillId="2" borderId="53" xfId="1" applyFont="1" applyFill="1" applyBorder="1" applyAlignment="1">
      <alignment horizontal="center" vertical="center"/>
    </xf>
    <xf numFmtId="0" fontId="25" fillId="2" borderId="52" xfId="1" applyFont="1" applyFill="1" applyBorder="1" applyAlignment="1">
      <alignment horizontal="center" vertical="center"/>
    </xf>
    <xf numFmtId="0" fontId="25" fillId="2" borderId="54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28" fillId="2" borderId="39" xfId="1" applyFont="1" applyFill="1" applyBorder="1" applyAlignment="1">
      <alignment horizontal="center" vertical="center"/>
    </xf>
    <xf numFmtId="0" fontId="28" fillId="2" borderId="52" xfId="1" applyFont="1" applyFill="1" applyBorder="1" applyAlignment="1">
      <alignment horizontal="center" vertical="center"/>
    </xf>
    <xf numFmtId="0" fontId="28" fillId="2" borderId="53" xfId="1" applyFont="1" applyFill="1" applyBorder="1" applyAlignment="1">
      <alignment horizontal="center" vertical="center"/>
    </xf>
    <xf numFmtId="0" fontId="11" fillId="3" borderId="40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/>
    </xf>
    <xf numFmtId="0" fontId="15" fillId="2" borderId="52" xfId="1" applyFont="1" applyFill="1" applyBorder="1" applyAlignment="1">
      <alignment horizontal="center" vertical="center"/>
    </xf>
    <xf numFmtId="0" fontId="15" fillId="2" borderId="53" xfId="1" applyFont="1" applyFill="1" applyBorder="1" applyAlignment="1">
      <alignment horizontal="center" vertical="center"/>
    </xf>
    <xf numFmtId="0" fontId="11" fillId="4" borderId="40" xfId="1" applyFont="1" applyFill="1" applyBorder="1" applyAlignment="1">
      <alignment horizontal="center" vertical="center"/>
    </xf>
    <xf numFmtId="0" fontId="42" fillId="2" borderId="41" xfId="1" applyFont="1" applyFill="1" applyBorder="1" applyAlignment="1">
      <alignment horizontal="center" vertical="center"/>
    </xf>
    <xf numFmtId="0" fontId="42" fillId="2" borderId="52" xfId="1" applyFont="1" applyFill="1" applyBorder="1" applyAlignment="1">
      <alignment horizontal="center" vertical="center"/>
    </xf>
    <xf numFmtId="0" fontId="42" fillId="2" borderId="53" xfId="1" applyFont="1" applyFill="1" applyBorder="1" applyAlignment="1">
      <alignment horizontal="center" vertical="center"/>
    </xf>
    <xf numFmtId="0" fontId="15" fillId="3" borderId="40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/>
    </xf>
    <xf numFmtId="0" fontId="21" fillId="2" borderId="52" xfId="5" quotePrefix="1" applyFill="1" applyBorder="1" applyAlignment="1">
      <alignment horizontal="left" vertical="center" wrapText="1"/>
    </xf>
    <xf numFmtId="0" fontId="15" fillId="2" borderId="54" xfId="1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24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5" fillId="2" borderId="2" xfId="2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30" fillId="2" borderId="25" xfId="1" applyFont="1" applyFill="1" applyBorder="1" applyAlignment="1">
      <alignment horizontal="center" vertical="center" wrapText="1"/>
    </xf>
    <xf numFmtId="0" fontId="30" fillId="2" borderId="26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zoomScale="90" zoomScaleNormal="90" workbookViewId="0">
      <selection activeCell="C10" sqref="C10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6.42578125" style="85" customWidth="1"/>
    <col min="4" max="4" width="16.140625" style="53" customWidth="1"/>
    <col min="5" max="5" width="14.85546875" style="53" customWidth="1"/>
    <col min="6" max="6" width="14.42578125" style="152" customWidth="1"/>
    <col min="7" max="7" width="3.85546875" style="2" customWidth="1"/>
    <col min="8" max="8" width="14.140625" style="64" customWidth="1"/>
    <col min="9" max="9" width="7.28515625" style="6" customWidth="1"/>
    <col min="10" max="10" width="11.85546875" style="2" customWidth="1"/>
    <col min="11" max="16384" width="9.140625" style="2"/>
  </cols>
  <sheetData>
    <row r="1" spans="1:10" ht="32.25" customHeight="1" x14ac:dyDescent="0.25">
      <c r="A1" s="1"/>
      <c r="B1" s="1"/>
      <c r="C1" s="1"/>
      <c r="D1" s="44"/>
      <c r="E1" s="44"/>
      <c r="F1" s="259" t="s">
        <v>102</v>
      </c>
      <c r="G1" s="259"/>
      <c r="H1" s="259"/>
      <c r="I1" s="259"/>
      <c r="J1" s="259"/>
    </row>
    <row r="2" spans="1:10" ht="15" customHeight="1" x14ac:dyDescent="0.25">
      <c r="A2" s="1"/>
      <c r="B2" s="1"/>
      <c r="C2" s="1"/>
      <c r="D2" s="44"/>
      <c r="E2" s="44"/>
      <c r="F2" s="151"/>
      <c r="G2" s="1"/>
      <c r="H2" s="260"/>
      <c r="I2" s="260"/>
      <c r="J2" s="260"/>
    </row>
    <row r="3" spans="1:10" ht="15.75" customHeight="1" thickBot="1" x14ac:dyDescent="0.3">
      <c r="A3" s="261" t="s">
        <v>37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16.5" customHeight="1" thickTop="1" x14ac:dyDescent="0.25">
      <c r="A4" s="262" t="s">
        <v>0</v>
      </c>
      <c r="B4" s="264" t="s">
        <v>1</v>
      </c>
      <c r="C4" s="265" t="s">
        <v>2</v>
      </c>
      <c r="D4" s="267" t="s">
        <v>3</v>
      </c>
      <c r="E4" s="264" t="s">
        <v>4</v>
      </c>
      <c r="F4" s="264"/>
      <c r="G4" s="264"/>
      <c r="H4" s="264"/>
      <c r="I4" s="269"/>
      <c r="J4" s="270" t="s">
        <v>5</v>
      </c>
    </row>
    <row r="5" spans="1:10" ht="15.75" customHeight="1" x14ac:dyDescent="0.25">
      <c r="A5" s="263"/>
      <c r="B5" s="254"/>
      <c r="C5" s="266"/>
      <c r="D5" s="268"/>
      <c r="E5" s="253" t="s">
        <v>49</v>
      </c>
      <c r="F5" s="254" t="s">
        <v>6</v>
      </c>
      <c r="G5" s="254"/>
      <c r="H5" s="254"/>
      <c r="I5" s="255"/>
      <c r="J5" s="271"/>
    </row>
    <row r="6" spans="1:10" ht="32.25" customHeight="1" x14ac:dyDescent="0.25">
      <c r="A6" s="263"/>
      <c r="B6" s="254"/>
      <c r="C6" s="266"/>
      <c r="D6" s="268"/>
      <c r="E6" s="253"/>
      <c r="F6" s="150" t="s">
        <v>7</v>
      </c>
      <c r="G6" s="10" t="s">
        <v>8</v>
      </c>
      <c r="H6" s="30" t="s">
        <v>9</v>
      </c>
      <c r="I6" s="90" t="s">
        <v>10</v>
      </c>
      <c r="J6" s="271"/>
    </row>
    <row r="7" spans="1:10" ht="12" customHeight="1" thickBot="1" x14ac:dyDescent="0.3">
      <c r="A7" s="20">
        <v>1</v>
      </c>
      <c r="B7" s="12">
        <v>2</v>
      </c>
      <c r="C7" s="77">
        <v>3</v>
      </c>
      <c r="D7" s="45">
        <v>4</v>
      </c>
      <c r="E7" s="45">
        <v>5</v>
      </c>
      <c r="F7" s="45">
        <v>6</v>
      </c>
      <c r="G7" s="13">
        <v>7</v>
      </c>
      <c r="H7" s="54">
        <v>8</v>
      </c>
      <c r="I7" s="91">
        <v>9</v>
      </c>
      <c r="J7" s="124">
        <v>10</v>
      </c>
    </row>
    <row r="8" spans="1:10" ht="21.75" customHeight="1" thickTop="1" thickBot="1" x14ac:dyDescent="0.3">
      <c r="A8" s="227" t="s">
        <v>11</v>
      </c>
      <c r="B8" s="203"/>
      <c r="C8" s="16" t="s">
        <v>12</v>
      </c>
      <c r="D8" s="46">
        <f>E8</f>
        <v>3116037</v>
      </c>
      <c r="E8" s="46">
        <f>SUM(E9:E15)</f>
        <v>3116037</v>
      </c>
      <c r="F8" s="32">
        <f>SUM(F9:F15)</f>
        <v>191000</v>
      </c>
      <c r="G8" s="17"/>
      <c r="H8" s="89">
        <f>SUM(H9:H14)</f>
        <v>2925037</v>
      </c>
      <c r="I8" s="92">
        <f>SUM(I9:I10)</f>
        <v>0</v>
      </c>
      <c r="J8" s="125">
        <v>0</v>
      </c>
    </row>
    <row r="9" spans="1:10" s="15" customFormat="1" ht="23.25" customHeight="1" x14ac:dyDescent="0.2">
      <c r="A9" s="228"/>
      <c r="B9" s="204" t="s">
        <v>21</v>
      </c>
      <c r="C9" s="78" t="s">
        <v>23</v>
      </c>
      <c r="D9" s="47">
        <f>E9</f>
        <v>24500</v>
      </c>
      <c r="E9" s="43">
        <f>SUM(F9:I9)</f>
        <v>24500</v>
      </c>
      <c r="F9" s="33">
        <v>24500</v>
      </c>
      <c r="G9" s="3"/>
      <c r="H9" s="55"/>
      <c r="I9" s="93"/>
      <c r="J9" s="123" t="s">
        <v>13</v>
      </c>
    </row>
    <row r="10" spans="1:10" s="15" customFormat="1" ht="22.5" customHeight="1" x14ac:dyDescent="0.2">
      <c r="A10" s="229"/>
      <c r="B10" s="205" t="s">
        <v>21</v>
      </c>
      <c r="C10" s="156" t="s">
        <v>20</v>
      </c>
      <c r="D10" s="47">
        <f>E10</f>
        <v>2231037</v>
      </c>
      <c r="E10" s="43">
        <f t="shared" ref="E10:E14" si="0">SUM(F10:I10)</f>
        <v>2231037</v>
      </c>
      <c r="F10" s="34">
        <v>140000</v>
      </c>
      <c r="G10" s="9"/>
      <c r="H10" s="88">
        <v>2091037</v>
      </c>
      <c r="I10" s="94"/>
      <c r="J10" s="155" t="s">
        <v>91</v>
      </c>
    </row>
    <row r="11" spans="1:10" s="15" customFormat="1" ht="14.25" customHeight="1" x14ac:dyDescent="0.2">
      <c r="A11" s="230"/>
      <c r="B11" s="205" t="s">
        <v>21</v>
      </c>
      <c r="C11" s="79" t="s">
        <v>82</v>
      </c>
      <c r="D11" s="47">
        <f t="shared" ref="D11:D14" si="1">E11</f>
        <v>10500</v>
      </c>
      <c r="E11" s="43">
        <f t="shared" si="0"/>
        <v>10500</v>
      </c>
      <c r="F11" s="71">
        <v>10500</v>
      </c>
      <c r="G11" s="146"/>
      <c r="H11" s="147"/>
      <c r="I11" s="148"/>
      <c r="J11" s="112" t="s">
        <v>13</v>
      </c>
    </row>
    <row r="12" spans="1:10" s="14" customFormat="1" ht="26.25" customHeight="1" x14ac:dyDescent="0.2">
      <c r="A12" s="231"/>
      <c r="B12" s="206" t="s">
        <v>27</v>
      </c>
      <c r="C12" s="80" t="s">
        <v>28</v>
      </c>
      <c r="D12" s="47">
        <f t="shared" si="1"/>
        <v>830000</v>
      </c>
      <c r="E12" s="43">
        <f t="shared" si="0"/>
        <v>830000</v>
      </c>
      <c r="F12" s="35"/>
      <c r="G12" s="19"/>
      <c r="H12" s="56">
        <v>830000</v>
      </c>
      <c r="I12" s="95"/>
      <c r="J12" s="157" t="s">
        <v>92</v>
      </c>
    </row>
    <row r="13" spans="1:10" s="14" customFormat="1" ht="39.75" customHeight="1" x14ac:dyDescent="0.2">
      <c r="A13" s="231"/>
      <c r="B13" s="206" t="s">
        <v>27</v>
      </c>
      <c r="C13" s="80" t="s">
        <v>88</v>
      </c>
      <c r="D13" s="135">
        <v>2000</v>
      </c>
      <c r="E13" s="50">
        <v>2000</v>
      </c>
      <c r="F13" s="31"/>
      <c r="G13" s="19"/>
      <c r="H13" s="56">
        <v>2000</v>
      </c>
      <c r="I13" s="95"/>
      <c r="J13" s="157" t="s">
        <v>89</v>
      </c>
    </row>
    <row r="14" spans="1:10" s="14" customFormat="1" ht="29.25" customHeight="1" x14ac:dyDescent="0.2">
      <c r="A14" s="232"/>
      <c r="B14" s="206" t="s">
        <v>24</v>
      </c>
      <c r="C14" s="80" t="s">
        <v>38</v>
      </c>
      <c r="D14" s="135">
        <f t="shared" si="1"/>
        <v>2000</v>
      </c>
      <c r="E14" s="50">
        <f t="shared" si="0"/>
        <v>2000</v>
      </c>
      <c r="F14" s="31"/>
      <c r="G14" s="19"/>
      <c r="H14" s="56">
        <v>2000</v>
      </c>
      <c r="I14" s="95"/>
      <c r="J14" s="157" t="s">
        <v>89</v>
      </c>
    </row>
    <row r="15" spans="1:10" s="14" customFormat="1" ht="56.25" customHeight="1" thickBot="1" x14ac:dyDescent="0.25">
      <c r="A15" s="233"/>
      <c r="B15" s="207" t="s">
        <v>77</v>
      </c>
      <c r="C15" s="161" t="s">
        <v>66</v>
      </c>
      <c r="D15" s="162">
        <v>16000</v>
      </c>
      <c r="E15" s="163">
        <v>16000</v>
      </c>
      <c r="F15" s="164">
        <v>16000</v>
      </c>
      <c r="G15" s="165"/>
      <c r="H15" s="166"/>
      <c r="I15" s="167"/>
      <c r="J15" s="114" t="s">
        <v>13</v>
      </c>
    </row>
    <row r="16" spans="1:10" s="4" customFormat="1" ht="19.5" customHeight="1" thickTop="1" thickBot="1" x14ac:dyDescent="0.3">
      <c r="A16" s="234">
        <v>600</v>
      </c>
      <c r="B16" s="208"/>
      <c r="C16" s="130" t="s">
        <v>14</v>
      </c>
      <c r="D16" s="131">
        <f>E16</f>
        <v>2319624</v>
      </c>
      <c r="E16" s="131">
        <f>SUM(E17:E31)</f>
        <v>2319624</v>
      </c>
      <c r="F16" s="131">
        <f>SUM(F17:F31)</f>
        <v>2169624</v>
      </c>
      <c r="G16" s="136"/>
      <c r="H16" s="132">
        <f>SUM(H17:H28)</f>
        <v>150000</v>
      </c>
      <c r="I16" s="133">
        <f>SUM(I17:I28)</f>
        <v>0</v>
      </c>
      <c r="J16" s="134"/>
    </row>
    <row r="17" spans="1:10" s="14" customFormat="1" ht="28.5" customHeight="1" thickTop="1" x14ac:dyDescent="0.2">
      <c r="A17" s="235"/>
      <c r="B17" s="209">
        <v>60016</v>
      </c>
      <c r="C17" s="27" t="s">
        <v>65</v>
      </c>
      <c r="D17" s="48">
        <f>E17</f>
        <v>470000</v>
      </c>
      <c r="E17" s="43">
        <f>SUM(F17:I17)</f>
        <v>470000</v>
      </c>
      <c r="F17" s="139">
        <v>320000</v>
      </c>
      <c r="G17" s="137"/>
      <c r="H17" s="58">
        <v>150000</v>
      </c>
      <c r="I17" s="97"/>
      <c r="J17" s="158" t="s">
        <v>90</v>
      </c>
    </row>
    <row r="18" spans="1:10" s="14" customFormat="1" ht="21.75" customHeight="1" x14ac:dyDescent="0.2">
      <c r="A18" s="236"/>
      <c r="B18" s="210">
        <v>60016</v>
      </c>
      <c r="C18" s="27" t="s">
        <v>29</v>
      </c>
      <c r="D18" s="48">
        <f t="shared" ref="D18:D27" si="2">E18</f>
        <v>111520</v>
      </c>
      <c r="E18" s="43">
        <f t="shared" ref="E18:E27" si="3">SUM(F18:I18)</f>
        <v>111520</v>
      </c>
      <c r="F18" s="139">
        <v>111520</v>
      </c>
      <c r="G18" s="138"/>
      <c r="H18" s="59"/>
      <c r="I18" s="98"/>
      <c r="J18" s="113" t="s">
        <v>13</v>
      </c>
    </row>
    <row r="19" spans="1:10" s="14" customFormat="1" ht="22.5" customHeight="1" x14ac:dyDescent="0.2">
      <c r="A19" s="236"/>
      <c r="B19" s="210">
        <v>60016</v>
      </c>
      <c r="C19" s="27" t="s">
        <v>34</v>
      </c>
      <c r="D19" s="48">
        <f t="shared" si="2"/>
        <v>111520</v>
      </c>
      <c r="E19" s="43">
        <f t="shared" si="3"/>
        <v>111520</v>
      </c>
      <c r="F19" s="139">
        <v>111520</v>
      </c>
      <c r="G19" s="138"/>
      <c r="H19" s="59"/>
      <c r="I19" s="98"/>
      <c r="J19" s="113" t="s">
        <v>13</v>
      </c>
    </row>
    <row r="20" spans="1:10" s="14" customFormat="1" ht="16.5" customHeight="1" x14ac:dyDescent="0.2">
      <c r="A20" s="236"/>
      <c r="B20" s="210">
        <v>60016</v>
      </c>
      <c r="C20" s="27" t="s">
        <v>30</v>
      </c>
      <c r="D20" s="48">
        <f t="shared" si="2"/>
        <v>111520</v>
      </c>
      <c r="E20" s="43">
        <f t="shared" si="3"/>
        <v>111520</v>
      </c>
      <c r="F20" s="139">
        <v>111520</v>
      </c>
      <c r="G20" s="138"/>
      <c r="H20" s="59"/>
      <c r="I20" s="98"/>
      <c r="J20" s="113" t="s">
        <v>13</v>
      </c>
    </row>
    <row r="21" spans="1:10" s="14" customFormat="1" ht="21.75" customHeight="1" x14ac:dyDescent="0.2">
      <c r="A21" s="236"/>
      <c r="B21" s="210">
        <v>60016</v>
      </c>
      <c r="C21" s="27" t="s">
        <v>35</v>
      </c>
      <c r="D21" s="48">
        <f t="shared" si="2"/>
        <v>111520</v>
      </c>
      <c r="E21" s="43">
        <f t="shared" si="3"/>
        <v>111520</v>
      </c>
      <c r="F21" s="139">
        <v>111520</v>
      </c>
      <c r="G21" s="138"/>
      <c r="H21" s="59"/>
      <c r="I21" s="98"/>
      <c r="J21" s="113" t="s">
        <v>13</v>
      </c>
    </row>
    <row r="22" spans="1:10" s="14" customFormat="1" ht="36" customHeight="1" x14ac:dyDescent="0.2">
      <c r="A22" s="237"/>
      <c r="B22" s="210">
        <v>60016</v>
      </c>
      <c r="C22" s="81" t="s">
        <v>79</v>
      </c>
      <c r="D22" s="49">
        <f t="shared" si="2"/>
        <v>48000</v>
      </c>
      <c r="E22" s="50">
        <f t="shared" si="3"/>
        <v>48000</v>
      </c>
      <c r="F22" s="139">
        <v>48000</v>
      </c>
      <c r="G22" s="138"/>
      <c r="H22" s="59"/>
      <c r="I22" s="98"/>
      <c r="J22" s="113" t="s">
        <v>13</v>
      </c>
    </row>
    <row r="23" spans="1:10" s="14" customFormat="1" ht="21.75" customHeight="1" x14ac:dyDescent="0.2">
      <c r="A23" s="237"/>
      <c r="B23" s="210">
        <v>60016</v>
      </c>
      <c r="C23" s="81" t="s">
        <v>80</v>
      </c>
      <c r="D23" s="49">
        <f t="shared" si="2"/>
        <v>10000</v>
      </c>
      <c r="E23" s="50">
        <f t="shared" si="3"/>
        <v>10000</v>
      </c>
      <c r="F23" s="139">
        <v>10000</v>
      </c>
      <c r="G23" s="138"/>
      <c r="H23" s="59"/>
      <c r="I23" s="98"/>
      <c r="J23" s="113" t="s">
        <v>13</v>
      </c>
    </row>
    <row r="24" spans="1:10" s="14" customFormat="1" ht="30.75" customHeight="1" x14ac:dyDescent="0.2">
      <c r="A24" s="237"/>
      <c r="B24" s="210">
        <v>60016</v>
      </c>
      <c r="C24" s="81" t="s">
        <v>98</v>
      </c>
      <c r="D24" s="49">
        <f t="shared" si="2"/>
        <v>25000</v>
      </c>
      <c r="E24" s="50">
        <f t="shared" si="3"/>
        <v>25000</v>
      </c>
      <c r="F24" s="139">
        <v>25000</v>
      </c>
      <c r="G24" s="138"/>
      <c r="H24" s="59"/>
      <c r="I24" s="98"/>
      <c r="J24" s="113" t="s">
        <v>13</v>
      </c>
    </row>
    <row r="25" spans="1:10" s="14" customFormat="1" ht="27.75" customHeight="1" x14ac:dyDescent="0.2">
      <c r="A25" s="237"/>
      <c r="B25" s="210">
        <v>60016</v>
      </c>
      <c r="C25" s="81" t="s">
        <v>83</v>
      </c>
      <c r="D25" s="49">
        <f t="shared" si="2"/>
        <v>4000</v>
      </c>
      <c r="E25" s="50">
        <f t="shared" si="3"/>
        <v>4000</v>
      </c>
      <c r="F25" s="139">
        <v>4000</v>
      </c>
      <c r="G25" s="7"/>
      <c r="H25" s="59"/>
      <c r="I25" s="7"/>
      <c r="J25" s="113" t="s">
        <v>13</v>
      </c>
    </row>
    <row r="26" spans="1:10" s="14" customFormat="1" ht="21.75" customHeight="1" x14ac:dyDescent="0.2">
      <c r="A26" s="237"/>
      <c r="B26" s="210">
        <v>60016</v>
      </c>
      <c r="C26" s="27" t="s">
        <v>69</v>
      </c>
      <c r="D26" s="48">
        <f t="shared" si="2"/>
        <v>28044</v>
      </c>
      <c r="E26" s="43">
        <f t="shared" si="3"/>
        <v>28044</v>
      </c>
      <c r="F26" s="139">
        <v>28044</v>
      </c>
      <c r="G26" s="7"/>
      <c r="H26" s="59"/>
      <c r="I26" s="98"/>
      <c r="J26" s="113" t="s">
        <v>13</v>
      </c>
    </row>
    <row r="27" spans="1:10" s="14" customFormat="1" ht="21.75" customHeight="1" x14ac:dyDescent="0.2">
      <c r="A27" s="237"/>
      <c r="B27" s="210">
        <v>60016</v>
      </c>
      <c r="C27" s="27" t="s">
        <v>70</v>
      </c>
      <c r="D27" s="48">
        <f t="shared" si="2"/>
        <v>50000</v>
      </c>
      <c r="E27" s="43">
        <f t="shared" si="3"/>
        <v>50000</v>
      </c>
      <c r="F27" s="139">
        <v>50000</v>
      </c>
      <c r="G27" s="7"/>
      <c r="H27" s="59"/>
      <c r="I27" s="98"/>
      <c r="J27" s="113" t="s">
        <v>13</v>
      </c>
    </row>
    <row r="28" spans="1:10" s="14" customFormat="1" ht="19.5" customHeight="1" x14ac:dyDescent="0.2">
      <c r="A28" s="236"/>
      <c r="B28" s="210">
        <v>60016</v>
      </c>
      <c r="C28" s="81" t="s">
        <v>36</v>
      </c>
      <c r="D28" s="49">
        <f>E28</f>
        <v>600000</v>
      </c>
      <c r="E28" s="50">
        <f>F28</f>
        <v>600000</v>
      </c>
      <c r="F28" s="31">
        <v>600000</v>
      </c>
      <c r="G28" s="7"/>
      <c r="H28" s="59"/>
      <c r="I28" s="7"/>
      <c r="J28" s="113" t="s">
        <v>13</v>
      </c>
    </row>
    <row r="29" spans="1:10" s="14" customFormat="1" ht="19.5" customHeight="1" x14ac:dyDescent="0.2">
      <c r="A29" s="236"/>
      <c r="B29" s="210">
        <v>60016</v>
      </c>
      <c r="C29" s="81" t="s">
        <v>36</v>
      </c>
      <c r="D29" s="49">
        <v>600000</v>
      </c>
      <c r="E29" s="50">
        <f>F29</f>
        <v>600000</v>
      </c>
      <c r="F29" s="31">
        <v>600000</v>
      </c>
      <c r="G29" s="7"/>
      <c r="H29" s="59"/>
      <c r="I29" s="7"/>
      <c r="J29" s="113"/>
    </row>
    <row r="30" spans="1:10" s="14" customFormat="1" ht="19.5" customHeight="1" x14ac:dyDescent="0.2">
      <c r="A30" s="236"/>
      <c r="B30" s="210">
        <v>60016</v>
      </c>
      <c r="C30" s="81" t="s">
        <v>78</v>
      </c>
      <c r="D30" s="49">
        <f>E30</f>
        <v>23600</v>
      </c>
      <c r="E30" s="50">
        <f>F30</f>
        <v>23600</v>
      </c>
      <c r="F30" s="31">
        <v>23600</v>
      </c>
      <c r="G30" s="7"/>
      <c r="H30" s="59"/>
      <c r="I30" s="7"/>
      <c r="J30" s="113" t="s">
        <v>13</v>
      </c>
    </row>
    <row r="31" spans="1:10" s="14" customFormat="1" ht="19.5" customHeight="1" thickBot="1" x14ac:dyDescent="0.25">
      <c r="A31" s="237"/>
      <c r="B31" s="211">
        <v>60016</v>
      </c>
      <c r="C31" s="168" t="s">
        <v>81</v>
      </c>
      <c r="D31" s="169">
        <v>14900</v>
      </c>
      <c r="E31" s="142">
        <v>14900</v>
      </c>
      <c r="F31" s="35">
        <v>14900</v>
      </c>
      <c r="G31" s="170"/>
      <c r="H31" s="62"/>
      <c r="I31" s="170"/>
      <c r="J31" s="126" t="s">
        <v>13</v>
      </c>
    </row>
    <row r="32" spans="1:10" ht="18" customHeight="1" thickTop="1" thickBot="1" x14ac:dyDescent="0.3">
      <c r="A32" s="238">
        <v>700</v>
      </c>
      <c r="B32" s="212"/>
      <c r="C32" s="22" t="s">
        <v>15</v>
      </c>
      <c r="D32" s="42">
        <f>E32</f>
        <v>459483</v>
      </c>
      <c r="E32" s="42">
        <f>F32+G32+H32+I32</f>
        <v>459483</v>
      </c>
      <c r="F32" s="51">
        <f>SUM(F33:F46)</f>
        <v>459483</v>
      </c>
      <c r="G32" s="198"/>
      <c r="H32" s="60">
        <v>0</v>
      </c>
      <c r="I32" s="199">
        <f>SUM(I35:I46)</f>
        <v>0</v>
      </c>
      <c r="J32" s="127"/>
    </row>
    <row r="33" spans="1:10" ht="18" customHeight="1" thickTop="1" x14ac:dyDescent="0.25">
      <c r="A33" s="239"/>
      <c r="B33" s="213">
        <v>70005</v>
      </c>
      <c r="C33" s="84" t="s">
        <v>99</v>
      </c>
      <c r="D33" s="43">
        <v>80000</v>
      </c>
      <c r="E33" s="43">
        <v>80000</v>
      </c>
      <c r="F33" s="41">
        <v>80000</v>
      </c>
      <c r="G33" s="195"/>
      <c r="H33" s="196"/>
      <c r="I33" s="197"/>
      <c r="J33" s="123" t="s">
        <v>13</v>
      </c>
    </row>
    <row r="34" spans="1:10" ht="27" customHeight="1" x14ac:dyDescent="0.25">
      <c r="A34" s="240"/>
      <c r="B34" s="214">
        <v>70005</v>
      </c>
      <c r="C34" s="181" t="s">
        <v>85</v>
      </c>
      <c r="D34" s="50">
        <v>76000</v>
      </c>
      <c r="E34" s="50">
        <v>76000</v>
      </c>
      <c r="F34" s="140">
        <v>76000</v>
      </c>
      <c r="G34" s="178"/>
      <c r="H34" s="179"/>
      <c r="I34" s="180"/>
      <c r="J34" s="112" t="s">
        <v>13</v>
      </c>
    </row>
    <row r="35" spans="1:10" s="15" customFormat="1" ht="25.5" x14ac:dyDescent="0.2">
      <c r="A35" s="232"/>
      <c r="B35" s="215">
        <v>70007</v>
      </c>
      <c r="C35" s="171" t="s">
        <v>39</v>
      </c>
      <c r="D35" s="43">
        <f t="shared" ref="D35:E35" si="4">E35</f>
        <v>11000</v>
      </c>
      <c r="E35" s="43">
        <f t="shared" si="4"/>
        <v>11000</v>
      </c>
      <c r="F35" s="37">
        <v>11000</v>
      </c>
      <c r="G35" s="8"/>
      <c r="H35" s="38"/>
      <c r="I35" s="99"/>
      <c r="J35" s="112" t="s">
        <v>13</v>
      </c>
    </row>
    <row r="36" spans="1:10" s="15" customFormat="1" ht="25.5" x14ac:dyDescent="0.2">
      <c r="A36" s="232"/>
      <c r="B36" s="215">
        <v>70007</v>
      </c>
      <c r="C36" s="28" t="s">
        <v>40</v>
      </c>
      <c r="D36" s="43">
        <f t="shared" ref="D36:E36" si="5">E36</f>
        <v>11000</v>
      </c>
      <c r="E36" s="43">
        <f t="shared" si="5"/>
        <v>11000</v>
      </c>
      <c r="F36" s="37">
        <v>11000</v>
      </c>
      <c r="G36" s="8"/>
      <c r="H36" s="38"/>
      <c r="I36" s="99"/>
      <c r="J36" s="112" t="s">
        <v>13</v>
      </c>
    </row>
    <row r="37" spans="1:10" s="15" customFormat="1" ht="26.25" customHeight="1" x14ac:dyDescent="0.2">
      <c r="A37" s="232"/>
      <c r="B37" s="215">
        <v>70007</v>
      </c>
      <c r="C37" s="28" t="s">
        <v>41</v>
      </c>
      <c r="D37" s="43">
        <f t="shared" ref="D37:E37" si="6">E37</f>
        <v>11000</v>
      </c>
      <c r="E37" s="43">
        <f t="shared" si="6"/>
        <v>11000</v>
      </c>
      <c r="F37" s="37">
        <v>11000</v>
      </c>
      <c r="G37" s="8"/>
      <c r="H37" s="38"/>
      <c r="I37" s="99"/>
      <c r="J37" s="112" t="s">
        <v>13</v>
      </c>
    </row>
    <row r="38" spans="1:10" s="15" customFormat="1" ht="21.75" customHeight="1" x14ac:dyDescent="0.2">
      <c r="A38" s="232"/>
      <c r="B38" s="215">
        <v>70007</v>
      </c>
      <c r="C38" s="28" t="s">
        <v>42</v>
      </c>
      <c r="D38" s="43">
        <f t="shared" ref="D38:E38" si="7">E38</f>
        <v>15000</v>
      </c>
      <c r="E38" s="43">
        <f t="shared" si="7"/>
        <v>15000</v>
      </c>
      <c r="F38" s="37">
        <v>15000</v>
      </c>
      <c r="G38" s="8"/>
      <c r="H38" s="38"/>
      <c r="I38" s="99"/>
      <c r="J38" s="112" t="s">
        <v>13</v>
      </c>
    </row>
    <row r="39" spans="1:10" s="15" customFormat="1" ht="22.5" customHeight="1" x14ac:dyDescent="0.2">
      <c r="A39" s="232"/>
      <c r="B39" s="215">
        <v>70007</v>
      </c>
      <c r="C39" s="28" t="s">
        <v>43</v>
      </c>
      <c r="D39" s="43">
        <f t="shared" ref="D39:E39" si="8">E39</f>
        <v>15000</v>
      </c>
      <c r="E39" s="43">
        <f t="shared" si="8"/>
        <v>15000</v>
      </c>
      <c r="F39" s="37">
        <v>15000</v>
      </c>
      <c r="G39" s="8"/>
      <c r="H39" s="38"/>
      <c r="I39" s="99"/>
      <c r="J39" s="112" t="s">
        <v>13</v>
      </c>
    </row>
    <row r="40" spans="1:10" s="15" customFormat="1" ht="33" customHeight="1" x14ac:dyDescent="0.2">
      <c r="A40" s="232"/>
      <c r="B40" s="215">
        <v>70007</v>
      </c>
      <c r="C40" s="28" t="s">
        <v>44</v>
      </c>
      <c r="D40" s="43">
        <f t="shared" ref="D40:E40" si="9">E40</f>
        <v>15000</v>
      </c>
      <c r="E40" s="43">
        <f t="shared" si="9"/>
        <v>15000</v>
      </c>
      <c r="F40" s="37">
        <v>15000</v>
      </c>
      <c r="G40" s="8"/>
      <c r="H40" s="38"/>
      <c r="I40" s="99"/>
      <c r="J40" s="112" t="s">
        <v>13</v>
      </c>
    </row>
    <row r="41" spans="1:10" s="15" customFormat="1" ht="22.5" customHeight="1" x14ac:dyDescent="0.2">
      <c r="A41" s="232"/>
      <c r="B41" s="215">
        <v>70007</v>
      </c>
      <c r="C41" s="28" t="s">
        <v>75</v>
      </c>
      <c r="D41" s="43">
        <f t="shared" ref="D41:E41" si="10">E41</f>
        <v>60000</v>
      </c>
      <c r="E41" s="43">
        <f t="shared" si="10"/>
        <v>60000</v>
      </c>
      <c r="F41" s="37">
        <v>60000</v>
      </c>
      <c r="G41" s="8"/>
      <c r="H41" s="38"/>
      <c r="I41" s="99"/>
      <c r="J41" s="112" t="s">
        <v>13</v>
      </c>
    </row>
    <row r="42" spans="1:10" s="15" customFormat="1" ht="27.75" customHeight="1" x14ac:dyDescent="0.2">
      <c r="A42" s="232"/>
      <c r="B42" s="215">
        <v>70007</v>
      </c>
      <c r="C42" s="28" t="s">
        <v>45</v>
      </c>
      <c r="D42" s="43">
        <f t="shared" ref="D42:E42" si="11">E42</f>
        <v>11000</v>
      </c>
      <c r="E42" s="43">
        <f t="shared" si="11"/>
        <v>11000</v>
      </c>
      <c r="F42" s="37">
        <v>11000</v>
      </c>
      <c r="G42" s="8"/>
      <c r="H42" s="38"/>
      <c r="I42" s="99"/>
      <c r="J42" s="112" t="s">
        <v>13</v>
      </c>
    </row>
    <row r="43" spans="1:10" s="15" customFormat="1" ht="24.75" customHeight="1" x14ac:dyDescent="0.2">
      <c r="A43" s="232"/>
      <c r="B43" s="215">
        <v>70007</v>
      </c>
      <c r="C43" s="28" t="s">
        <v>46</v>
      </c>
      <c r="D43" s="43">
        <f t="shared" ref="D43:E43" si="12">E43</f>
        <v>20000</v>
      </c>
      <c r="E43" s="43">
        <f t="shared" si="12"/>
        <v>20000</v>
      </c>
      <c r="F43" s="37">
        <v>20000</v>
      </c>
      <c r="G43" s="8"/>
      <c r="H43" s="38"/>
      <c r="I43" s="99"/>
      <c r="J43" s="112" t="s">
        <v>13</v>
      </c>
    </row>
    <row r="44" spans="1:10" s="15" customFormat="1" ht="22.5" customHeight="1" x14ac:dyDescent="0.2">
      <c r="A44" s="232"/>
      <c r="B44" s="215">
        <v>70007</v>
      </c>
      <c r="C44" s="28" t="s">
        <v>47</v>
      </c>
      <c r="D44" s="43">
        <f t="shared" ref="D44:E44" si="13">E44</f>
        <v>10000</v>
      </c>
      <c r="E44" s="43">
        <f t="shared" si="13"/>
        <v>10000</v>
      </c>
      <c r="F44" s="37">
        <v>10000</v>
      </c>
      <c r="G44" s="8"/>
      <c r="H44" s="38"/>
      <c r="I44" s="99"/>
      <c r="J44" s="112" t="s">
        <v>13</v>
      </c>
    </row>
    <row r="45" spans="1:10" s="15" customFormat="1" ht="21.75" customHeight="1" x14ac:dyDescent="0.2">
      <c r="A45" s="229"/>
      <c r="B45" s="215">
        <v>70007</v>
      </c>
      <c r="C45" s="27" t="s">
        <v>52</v>
      </c>
      <c r="D45" s="43">
        <f>E45</f>
        <v>38483</v>
      </c>
      <c r="E45" s="43">
        <f t="shared" ref="E45" si="14">F45</f>
        <v>38483</v>
      </c>
      <c r="F45" s="38">
        <v>38483</v>
      </c>
      <c r="G45" s="8"/>
      <c r="H45" s="38"/>
      <c r="I45" s="99"/>
      <c r="J45" s="112" t="s">
        <v>13</v>
      </c>
    </row>
    <row r="46" spans="1:10" s="15" customFormat="1" ht="32.25" customHeight="1" thickBot="1" x14ac:dyDescent="0.25">
      <c r="A46" s="229"/>
      <c r="B46" s="215">
        <v>70007</v>
      </c>
      <c r="C46" s="28" t="s">
        <v>31</v>
      </c>
      <c r="D46" s="43">
        <f t="shared" ref="D46:E46" si="15">E46</f>
        <v>86000</v>
      </c>
      <c r="E46" s="43">
        <f t="shared" si="15"/>
        <v>86000</v>
      </c>
      <c r="F46" s="38">
        <v>86000</v>
      </c>
      <c r="G46" s="8"/>
      <c r="H46" s="38"/>
      <c r="I46" s="99"/>
      <c r="J46" s="128" t="s">
        <v>13</v>
      </c>
    </row>
    <row r="47" spans="1:10" ht="23.25" customHeight="1" thickTop="1" thickBot="1" x14ac:dyDescent="0.3">
      <c r="A47" s="238">
        <v>750</v>
      </c>
      <c r="B47" s="212"/>
      <c r="C47" s="22" t="s">
        <v>16</v>
      </c>
      <c r="D47" s="51">
        <f>E47</f>
        <v>252000</v>
      </c>
      <c r="E47" s="42">
        <f>SUM(E48:E51)</f>
        <v>252000</v>
      </c>
      <c r="F47" s="36">
        <f>SUM(F48:F51)</f>
        <v>196153.04</v>
      </c>
      <c r="G47" s="21"/>
      <c r="H47" s="57">
        <f>SUM(H48:H49)</f>
        <v>55846.96</v>
      </c>
      <c r="I47" s="96">
        <f>I50</f>
        <v>0</v>
      </c>
      <c r="J47" s="127"/>
    </row>
    <row r="48" spans="1:10" ht="26.25" thickTop="1" x14ac:dyDescent="0.25">
      <c r="A48" s="241"/>
      <c r="B48" s="209">
        <v>75023</v>
      </c>
      <c r="C48" s="29" t="s">
        <v>50</v>
      </c>
      <c r="D48" s="48">
        <f>E48</f>
        <v>101000</v>
      </c>
      <c r="E48" s="43">
        <f>F48+H48</f>
        <v>101000</v>
      </c>
      <c r="F48" s="39">
        <v>45153.04</v>
      </c>
      <c r="G48" s="5"/>
      <c r="H48" s="61">
        <v>55846.96</v>
      </c>
      <c r="I48" s="100"/>
      <c r="J48" s="121" t="s">
        <v>13</v>
      </c>
    </row>
    <row r="49" spans="1:10" ht="15" customHeight="1" x14ac:dyDescent="0.25">
      <c r="A49" s="242"/>
      <c r="B49" s="210">
        <v>75023</v>
      </c>
      <c r="C49" s="82" t="s">
        <v>22</v>
      </c>
      <c r="D49" s="48">
        <f t="shared" ref="D49:E49" si="16">E49</f>
        <v>11000</v>
      </c>
      <c r="E49" s="43">
        <f t="shared" si="16"/>
        <v>11000</v>
      </c>
      <c r="F49" s="35">
        <v>11000</v>
      </c>
      <c r="G49" s="18"/>
      <c r="H49" s="62"/>
      <c r="I49" s="101"/>
      <c r="J49" s="112" t="s">
        <v>13</v>
      </c>
    </row>
    <row r="50" spans="1:10" ht="27.75" customHeight="1" x14ac:dyDescent="0.25">
      <c r="A50" s="242"/>
      <c r="B50" s="216">
        <v>75095</v>
      </c>
      <c r="C50" s="28" t="s">
        <v>32</v>
      </c>
      <c r="D50" s="48">
        <f t="shared" ref="D50:E50" si="17">E50</f>
        <v>40000</v>
      </c>
      <c r="E50" s="43">
        <f t="shared" si="17"/>
        <v>40000</v>
      </c>
      <c r="F50" s="34">
        <v>40000</v>
      </c>
      <c r="G50" s="24"/>
      <c r="H50" s="63"/>
      <c r="I50" s="102">
        <v>0</v>
      </c>
      <c r="J50" s="159" t="s">
        <v>25</v>
      </c>
    </row>
    <row r="51" spans="1:10" ht="15.75" customHeight="1" thickBot="1" x14ac:dyDescent="0.3">
      <c r="A51" s="243"/>
      <c r="B51" s="202">
        <v>75095</v>
      </c>
      <c r="C51" s="70" t="s">
        <v>51</v>
      </c>
      <c r="D51" s="65">
        <f>E51</f>
        <v>100000</v>
      </c>
      <c r="E51" s="52">
        <f>F51</f>
        <v>100000</v>
      </c>
      <c r="F51" s="71">
        <v>100000</v>
      </c>
      <c r="G51" s="72"/>
      <c r="H51" s="73"/>
      <c r="I51" s="103"/>
      <c r="J51" s="160" t="s">
        <v>13</v>
      </c>
    </row>
    <row r="52" spans="1:10" ht="21.75" customHeight="1" thickTop="1" thickBot="1" x14ac:dyDescent="0.3">
      <c r="A52" s="244">
        <v>754</v>
      </c>
      <c r="B52" s="217"/>
      <c r="C52" s="74" t="s">
        <v>26</v>
      </c>
      <c r="D52" s="75">
        <f>E52</f>
        <v>534553</v>
      </c>
      <c r="E52" s="75">
        <f>F52+H52</f>
        <v>534553</v>
      </c>
      <c r="F52" s="75">
        <f>F53+F54+F55+F56</f>
        <v>149190</v>
      </c>
      <c r="G52" s="76"/>
      <c r="H52" s="75">
        <f>H53+H54+H55+H56</f>
        <v>385363</v>
      </c>
      <c r="I52" s="104">
        <f t="shared" ref="I52" si="18">I53</f>
        <v>0</v>
      </c>
      <c r="J52" s="129"/>
    </row>
    <row r="53" spans="1:10" ht="21.75" customHeight="1" thickTop="1" x14ac:dyDescent="0.25">
      <c r="A53" s="245"/>
      <c r="B53" s="218">
        <v>75412</v>
      </c>
      <c r="C53" s="86" t="s">
        <v>48</v>
      </c>
      <c r="D53" s="65">
        <f>E53</f>
        <v>26000</v>
      </c>
      <c r="E53" s="52">
        <f>F53</f>
        <v>26000</v>
      </c>
      <c r="F53" s="66">
        <v>26000</v>
      </c>
      <c r="G53" s="67"/>
      <c r="H53" s="68">
        <v>0</v>
      </c>
      <c r="I53" s="105"/>
      <c r="J53" s="121" t="s">
        <v>13</v>
      </c>
    </row>
    <row r="54" spans="1:10" ht="34.5" customHeight="1" x14ac:dyDescent="0.25">
      <c r="A54" s="246"/>
      <c r="B54" s="219">
        <v>75412</v>
      </c>
      <c r="C54" s="83" t="s">
        <v>53</v>
      </c>
      <c r="D54" s="49">
        <f>E54</f>
        <v>176390</v>
      </c>
      <c r="E54" s="50">
        <f>H54+F54</f>
        <v>176390</v>
      </c>
      <c r="F54" s="40">
        <v>27628</v>
      </c>
      <c r="G54" s="26"/>
      <c r="H54" s="59">
        <v>148762</v>
      </c>
      <c r="I54" s="106"/>
      <c r="J54" s="155" t="s">
        <v>91</v>
      </c>
    </row>
    <row r="55" spans="1:10" ht="33" customHeight="1" x14ac:dyDescent="0.25">
      <c r="A55" s="246"/>
      <c r="B55" s="219">
        <v>75412</v>
      </c>
      <c r="C55" s="83" t="s">
        <v>54</v>
      </c>
      <c r="D55" s="49">
        <f t="shared" ref="D55:D56" si="19">E55</f>
        <v>181118</v>
      </c>
      <c r="E55" s="50">
        <f t="shared" ref="E55:E56" si="20">H55+F55</f>
        <v>181118</v>
      </c>
      <c r="F55" s="40">
        <v>61715</v>
      </c>
      <c r="G55" s="26"/>
      <c r="H55" s="59">
        <v>119403</v>
      </c>
      <c r="I55" s="106"/>
      <c r="J55" s="155" t="s">
        <v>91</v>
      </c>
    </row>
    <row r="56" spans="1:10" ht="38.25" customHeight="1" thickBot="1" x14ac:dyDescent="0.3">
      <c r="A56" s="247"/>
      <c r="B56" s="220">
        <v>75412</v>
      </c>
      <c r="C56" s="153" t="s">
        <v>55</v>
      </c>
      <c r="D56" s="169">
        <f t="shared" si="19"/>
        <v>151045</v>
      </c>
      <c r="E56" s="142">
        <f t="shared" si="20"/>
        <v>151045</v>
      </c>
      <c r="F56" s="69">
        <v>33847</v>
      </c>
      <c r="G56" s="18"/>
      <c r="H56" s="62">
        <v>117198</v>
      </c>
      <c r="I56" s="107"/>
      <c r="J56" s="200" t="s">
        <v>91</v>
      </c>
    </row>
    <row r="57" spans="1:10" ht="18.75" customHeight="1" thickTop="1" thickBot="1" x14ac:dyDescent="0.3">
      <c r="A57" s="238">
        <v>801</v>
      </c>
      <c r="B57" s="212"/>
      <c r="C57" s="22" t="s">
        <v>17</v>
      </c>
      <c r="D57" s="51">
        <f>E57</f>
        <v>46556</v>
      </c>
      <c r="E57" s="51">
        <f>E58+E60+E59</f>
        <v>46556</v>
      </c>
      <c r="F57" s="51">
        <f>F58+F60</f>
        <v>2.96</v>
      </c>
      <c r="G57" s="23">
        <f t="shared" ref="G57:I57" si="21">SUM(G58:G58)</f>
        <v>0</v>
      </c>
      <c r="H57" s="60">
        <f>SUM(H58:H60)</f>
        <v>46553.04</v>
      </c>
      <c r="I57" s="108">
        <f t="shared" si="21"/>
        <v>0</v>
      </c>
      <c r="J57" s="127"/>
    </row>
    <row r="58" spans="1:10" ht="25.5" customHeight="1" thickTop="1" x14ac:dyDescent="0.25">
      <c r="A58" s="241"/>
      <c r="B58" s="221">
        <v>80101</v>
      </c>
      <c r="C58" s="84" t="s">
        <v>72</v>
      </c>
      <c r="D58" s="41">
        <f>E58</f>
        <v>15798.619999999999</v>
      </c>
      <c r="E58" s="41">
        <f>F58+H58</f>
        <v>15798.619999999999</v>
      </c>
      <c r="F58" s="41">
        <v>2.96</v>
      </c>
      <c r="G58" s="25"/>
      <c r="H58" s="41">
        <v>15795.66</v>
      </c>
      <c r="I58" s="109"/>
      <c r="J58" s="123" t="s">
        <v>67</v>
      </c>
    </row>
    <row r="59" spans="1:10" ht="25.5" customHeight="1" x14ac:dyDescent="0.25">
      <c r="A59" s="241"/>
      <c r="B59" s="221">
        <v>80101</v>
      </c>
      <c r="C59" s="84" t="s">
        <v>73</v>
      </c>
      <c r="D59" s="41">
        <f t="shared" ref="D59:D60" si="22">E59</f>
        <v>15714.48</v>
      </c>
      <c r="E59" s="41">
        <f t="shared" ref="E59:E60" si="23">F59+H59</f>
        <v>15714.48</v>
      </c>
      <c r="F59" s="41"/>
      <c r="G59" s="25"/>
      <c r="H59" s="41">
        <v>15714.48</v>
      </c>
      <c r="I59" s="109"/>
      <c r="J59" s="112" t="s">
        <v>71</v>
      </c>
    </row>
    <row r="60" spans="1:10" ht="27" customHeight="1" thickBot="1" x14ac:dyDescent="0.3">
      <c r="A60" s="243"/>
      <c r="B60" s="202">
        <v>80101</v>
      </c>
      <c r="C60" s="115" t="s">
        <v>74</v>
      </c>
      <c r="D60" s="182">
        <f t="shared" si="22"/>
        <v>15042.9</v>
      </c>
      <c r="E60" s="182">
        <f t="shared" si="23"/>
        <v>15042.9</v>
      </c>
      <c r="F60" s="116"/>
      <c r="G60" s="117"/>
      <c r="H60" s="116">
        <v>15042.9</v>
      </c>
      <c r="I60" s="118"/>
      <c r="J60" s="128" t="s">
        <v>68</v>
      </c>
    </row>
    <row r="61" spans="1:10" ht="27" customHeight="1" thickTop="1" thickBot="1" x14ac:dyDescent="0.3">
      <c r="A61" s="248">
        <v>852</v>
      </c>
      <c r="B61" s="222"/>
      <c r="C61" s="252" t="s">
        <v>100</v>
      </c>
      <c r="D61" s="51">
        <f>E61</f>
        <v>67000</v>
      </c>
      <c r="E61" s="51">
        <f>E62</f>
        <v>67000</v>
      </c>
      <c r="F61" s="51">
        <f>F62</f>
        <v>67000</v>
      </c>
      <c r="G61" s="185"/>
      <c r="H61" s="184"/>
      <c r="I61" s="185"/>
      <c r="J61" s="186"/>
    </row>
    <row r="62" spans="1:10" ht="27" customHeight="1" thickTop="1" thickBot="1" x14ac:dyDescent="0.3">
      <c r="A62" s="249"/>
      <c r="B62" s="223">
        <v>85219</v>
      </c>
      <c r="C62" s="115" t="s">
        <v>101</v>
      </c>
      <c r="D62" s="182">
        <v>67000</v>
      </c>
      <c r="E62" s="182">
        <v>67000</v>
      </c>
      <c r="F62" s="182">
        <v>67000</v>
      </c>
      <c r="G62" s="183"/>
      <c r="H62" s="182"/>
      <c r="I62" s="183"/>
      <c r="J62" s="201" t="s">
        <v>13</v>
      </c>
    </row>
    <row r="63" spans="1:10" ht="27" customHeight="1" thickTop="1" thickBot="1" x14ac:dyDescent="0.3">
      <c r="A63" s="187">
        <v>853</v>
      </c>
      <c r="B63" s="224"/>
      <c r="C63" s="172" t="s">
        <v>94</v>
      </c>
      <c r="D63" s="173">
        <f t="shared" ref="D63:D68" si="24">E63</f>
        <v>235000</v>
      </c>
      <c r="E63" s="174">
        <f>E64</f>
        <v>235000</v>
      </c>
      <c r="F63" s="175">
        <f>F64</f>
        <v>100000</v>
      </c>
      <c r="G63" s="174"/>
      <c r="H63" s="176">
        <f>H64+H65</f>
        <v>135000</v>
      </c>
      <c r="I63" s="177">
        <f>I64+I65</f>
        <v>0</v>
      </c>
      <c r="J63" s="186"/>
    </row>
    <row r="64" spans="1:10" ht="27" customHeight="1" thickTop="1" thickBot="1" x14ac:dyDescent="0.3">
      <c r="A64" s="188"/>
      <c r="B64" s="225">
        <v>85395</v>
      </c>
      <c r="C64" s="189" t="s">
        <v>95</v>
      </c>
      <c r="D64" s="190">
        <f t="shared" si="24"/>
        <v>235000</v>
      </c>
      <c r="E64" s="191">
        <f>F64+H64</f>
        <v>235000</v>
      </c>
      <c r="F64" s="192">
        <v>100000</v>
      </c>
      <c r="G64" s="191"/>
      <c r="H64" s="193">
        <v>135000</v>
      </c>
      <c r="I64" s="194">
        <v>0</v>
      </c>
      <c r="J64" s="201" t="s">
        <v>96</v>
      </c>
    </row>
    <row r="65" spans="1:10" ht="27" customHeight="1" thickTop="1" thickBot="1" x14ac:dyDescent="0.3">
      <c r="A65" s="238">
        <v>900</v>
      </c>
      <c r="B65" s="212"/>
      <c r="C65" s="22" t="s">
        <v>86</v>
      </c>
      <c r="D65" s="42">
        <f t="shared" si="24"/>
        <v>142340</v>
      </c>
      <c r="E65" s="42">
        <f>F65</f>
        <v>142340</v>
      </c>
      <c r="F65" s="42">
        <f>F66</f>
        <v>142340</v>
      </c>
      <c r="G65" s="21"/>
      <c r="H65" s="57"/>
      <c r="I65" s="96"/>
      <c r="J65" s="122"/>
    </row>
    <row r="66" spans="1:10" ht="28.5" customHeight="1" thickTop="1" thickBot="1" x14ac:dyDescent="0.3">
      <c r="A66" s="239"/>
      <c r="B66" s="213">
        <v>90002</v>
      </c>
      <c r="C66" s="154" t="s">
        <v>87</v>
      </c>
      <c r="D66" s="43">
        <f t="shared" si="24"/>
        <v>142340</v>
      </c>
      <c r="E66" s="43">
        <f>F66</f>
        <v>142340</v>
      </c>
      <c r="F66" s="43">
        <v>142340</v>
      </c>
      <c r="G66" s="119"/>
      <c r="H66" s="61" t="s">
        <v>97</v>
      </c>
      <c r="I66" s="120"/>
      <c r="J66" s="121" t="s">
        <v>13</v>
      </c>
    </row>
    <row r="67" spans="1:10" ht="18" customHeight="1" thickTop="1" thickBot="1" x14ac:dyDescent="0.3">
      <c r="A67" s="238">
        <v>921</v>
      </c>
      <c r="B67" s="212"/>
      <c r="C67" s="22" t="s">
        <v>18</v>
      </c>
      <c r="D67" s="42">
        <f>E67</f>
        <v>2387537</v>
      </c>
      <c r="E67" s="42">
        <f>SUM(E68:E80)</f>
        <v>2387537</v>
      </c>
      <c r="F67" s="42">
        <f>SUM(F68:F80)</f>
        <v>933390</v>
      </c>
      <c r="G67" s="21">
        <f>SUM(G78:G78)</f>
        <v>0</v>
      </c>
      <c r="H67" s="57">
        <f>H68+H69+H70+H71+H72+H73+H74+H75+H76+H77</f>
        <v>1454147</v>
      </c>
      <c r="I67" s="96">
        <f>SUM(I78:I78)</f>
        <v>0</v>
      </c>
      <c r="J67" s="122"/>
    </row>
    <row r="68" spans="1:10" ht="35.25" customHeight="1" thickTop="1" x14ac:dyDescent="0.25">
      <c r="A68" s="239"/>
      <c r="B68" s="213">
        <v>92109</v>
      </c>
      <c r="C68" s="83" t="s">
        <v>56</v>
      </c>
      <c r="D68" s="43">
        <f t="shared" si="24"/>
        <v>163281</v>
      </c>
      <c r="E68" s="43">
        <f>F68+H68</f>
        <v>163281</v>
      </c>
      <c r="F68" s="43">
        <v>40169</v>
      </c>
      <c r="G68" s="119"/>
      <c r="H68" s="61">
        <v>123112</v>
      </c>
      <c r="I68" s="120"/>
      <c r="J68" s="155" t="s">
        <v>91</v>
      </c>
    </row>
    <row r="69" spans="1:10" ht="39" customHeight="1" x14ac:dyDescent="0.25">
      <c r="A69" s="240"/>
      <c r="B69" s="214">
        <v>92109</v>
      </c>
      <c r="C69" s="87" t="s">
        <v>57</v>
      </c>
      <c r="D69" s="50">
        <f t="shared" ref="D69:D80" si="25">E69</f>
        <v>176315</v>
      </c>
      <c r="E69" s="50">
        <f t="shared" ref="E69:E77" si="26">F69+H69</f>
        <v>176315</v>
      </c>
      <c r="F69" s="50">
        <v>70078</v>
      </c>
      <c r="G69" s="11"/>
      <c r="H69" s="59">
        <v>106237</v>
      </c>
      <c r="I69" s="110"/>
      <c r="J69" s="155" t="s">
        <v>91</v>
      </c>
    </row>
    <row r="70" spans="1:10" ht="37.5" customHeight="1" x14ac:dyDescent="0.25">
      <c r="A70" s="240"/>
      <c r="B70" s="214">
        <v>92109</v>
      </c>
      <c r="C70" s="87" t="s">
        <v>58</v>
      </c>
      <c r="D70" s="50">
        <f t="shared" si="25"/>
        <v>291125</v>
      </c>
      <c r="E70" s="50">
        <f t="shared" si="26"/>
        <v>291125</v>
      </c>
      <c r="F70" s="50">
        <v>166311</v>
      </c>
      <c r="G70" s="11"/>
      <c r="H70" s="59">
        <v>124814</v>
      </c>
      <c r="I70" s="110"/>
      <c r="J70" s="155" t="s">
        <v>91</v>
      </c>
    </row>
    <row r="71" spans="1:10" ht="39.75" customHeight="1" x14ac:dyDescent="0.25">
      <c r="A71" s="250"/>
      <c r="B71" s="214">
        <v>92109</v>
      </c>
      <c r="C71" s="87" t="s">
        <v>76</v>
      </c>
      <c r="D71" s="50">
        <f t="shared" si="25"/>
        <v>156011</v>
      </c>
      <c r="E71" s="50">
        <f t="shared" si="26"/>
        <v>156011</v>
      </c>
      <c r="F71" s="50">
        <v>44022</v>
      </c>
      <c r="G71" s="11"/>
      <c r="H71" s="59">
        <v>111989</v>
      </c>
      <c r="I71" s="110"/>
      <c r="J71" s="155" t="s">
        <v>91</v>
      </c>
    </row>
    <row r="72" spans="1:10" ht="33.75" customHeight="1" x14ac:dyDescent="0.25">
      <c r="A72" s="240"/>
      <c r="B72" s="214">
        <v>92109</v>
      </c>
      <c r="C72" s="87" t="s">
        <v>59</v>
      </c>
      <c r="D72" s="50">
        <f t="shared" si="25"/>
        <v>162060</v>
      </c>
      <c r="E72" s="50">
        <f t="shared" si="26"/>
        <v>162060</v>
      </c>
      <c r="F72" s="50">
        <v>40473</v>
      </c>
      <c r="G72" s="11"/>
      <c r="H72" s="59">
        <v>121587</v>
      </c>
      <c r="I72" s="110"/>
      <c r="J72" s="155" t="s">
        <v>91</v>
      </c>
    </row>
    <row r="73" spans="1:10" ht="38.25" customHeight="1" x14ac:dyDescent="0.25">
      <c r="A73" s="240"/>
      <c r="B73" s="214">
        <v>92109</v>
      </c>
      <c r="C73" s="87" t="s">
        <v>60</v>
      </c>
      <c r="D73" s="50">
        <f t="shared" si="25"/>
        <v>256844</v>
      </c>
      <c r="E73" s="50">
        <f t="shared" si="26"/>
        <v>256844</v>
      </c>
      <c r="F73" s="50">
        <v>43087</v>
      </c>
      <c r="G73" s="11"/>
      <c r="H73" s="59">
        <v>213757</v>
      </c>
      <c r="I73" s="110"/>
      <c r="J73" s="155" t="s">
        <v>91</v>
      </c>
    </row>
    <row r="74" spans="1:10" ht="42.75" customHeight="1" x14ac:dyDescent="0.25">
      <c r="A74" s="240"/>
      <c r="B74" s="214">
        <v>92109</v>
      </c>
      <c r="C74" s="87" t="s">
        <v>61</v>
      </c>
      <c r="D74" s="50">
        <f t="shared" si="25"/>
        <v>173955</v>
      </c>
      <c r="E74" s="50">
        <f t="shared" si="26"/>
        <v>173955</v>
      </c>
      <c r="F74" s="50">
        <v>47810</v>
      </c>
      <c r="G74" s="11"/>
      <c r="H74" s="59">
        <v>126145</v>
      </c>
      <c r="I74" s="110"/>
      <c r="J74" s="155" t="s">
        <v>91</v>
      </c>
    </row>
    <row r="75" spans="1:10" ht="39" customHeight="1" x14ac:dyDescent="0.25">
      <c r="A75" s="240"/>
      <c r="B75" s="214">
        <v>92109</v>
      </c>
      <c r="C75" s="87" t="s">
        <v>62</v>
      </c>
      <c r="D75" s="50">
        <f t="shared" si="25"/>
        <v>242008</v>
      </c>
      <c r="E75" s="50">
        <f t="shared" si="26"/>
        <v>242008</v>
      </c>
      <c r="F75" s="50">
        <v>40413</v>
      </c>
      <c r="G75" s="11"/>
      <c r="H75" s="59">
        <v>201595</v>
      </c>
      <c r="I75" s="110"/>
      <c r="J75" s="155" t="s">
        <v>91</v>
      </c>
    </row>
    <row r="76" spans="1:10" ht="39.75" customHeight="1" x14ac:dyDescent="0.25">
      <c r="A76" s="240"/>
      <c r="B76" s="214">
        <v>92109</v>
      </c>
      <c r="C76" s="87" t="s">
        <v>63</v>
      </c>
      <c r="D76" s="50">
        <f t="shared" si="25"/>
        <v>165741</v>
      </c>
      <c r="E76" s="50">
        <f t="shared" si="26"/>
        <v>165741</v>
      </c>
      <c r="F76" s="50">
        <v>40169</v>
      </c>
      <c r="G76" s="11"/>
      <c r="H76" s="59">
        <v>125572</v>
      </c>
      <c r="I76" s="110"/>
      <c r="J76" s="155" t="s">
        <v>91</v>
      </c>
    </row>
    <row r="77" spans="1:10" ht="37.5" customHeight="1" x14ac:dyDescent="0.25">
      <c r="A77" s="240"/>
      <c r="B77" s="214">
        <v>92109</v>
      </c>
      <c r="C77" s="87" t="s">
        <v>64</v>
      </c>
      <c r="D77" s="50">
        <f t="shared" si="25"/>
        <v>402197</v>
      </c>
      <c r="E77" s="50">
        <f t="shared" si="26"/>
        <v>402197</v>
      </c>
      <c r="F77" s="50">
        <v>202858</v>
      </c>
      <c r="G77" s="11"/>
      <c r="H77" s="59">
        <v>199339</v>
      </c>
      <c r="I77" s="110"/>
      <c r="J77" s="155" t="s">
        <v>91</v>
      </c>
    </row>
    <row r="78" spans="1:10" ht="25.5" customHeight="1" x14ac:dyDescent="0.25">
      <c r="A78" s="242"/>
      <c r="B78" s="202">
        <v>92109</v>
      </c>
      <c r="C78" s="83" t="s">
        <v>33</v>
      </c>
      <c r="D78" s="50">
        <f t="shared" si="25"/>
        <v>95000</v>
      </c>
      <c r="E78" s="50">
        <f>F78</f>
        <v>95000</v>
      </c>
      <c r="F78" s="140">
        <v>95000</v>
      </c>
      <c r="G78" s="141"/>
      <c r="H78" s="63"/>
      <c r="I78" s="141"/>
      <c r="J78" s="113" t="s">
        <v>13</v>
      </c>
    </row>
    <row r="79" spans="1:10" ht="27.75" customHeight="1" thickBot="1" x14ac:dyDescent="0.3">
      <c r="A79" s="251"/>
      <c r="B79" s="202">
        <v>92109</v>
      </c>
      <c r="C79" s="153" t="s">
        <v>84</v>
      </c>
      <c r="D79" s="142">
        <f t="shared" si="25"/>
        <v>18000</v>
      </c>
      <c r="E79" s="142">
        <f>F79</f>
        <v>18000</v>
      </c>
      <c r="F79" s="116">
        <v>18000</v>
      </c>
      <c r="G79" s="143"/>
      <c r="H79" s="73"/>
      <c r="I79" s="143"/>
      <c r="J79" s="126" t="s">
        <v>13</v>
      </c>
    </row>
    <row r="80" spans="1:10" ht="25.5" customHeight="1" thickTop="1" thickBot="1" x14ac:dyDescent="0.3">
      <c r="A80" s="226"/>
      <c r="B80" s="202">
        <v>92109</v>
      </c>
      <c r="C80" s="144" t="s">
        <v>93</v>
      </c>
      <c r="D80" s="142">
        <f t="shared" si="25"/>
        <v>85000</v>
      </c>
      <c r="E80" s="142">
        <f>F80</f>
        <v>85000</v>
      </c>
      <c r="F80" s="116">
        <v>85000</v>
      </c>
      <c r="G80" s="143"/>
      <c r="H80" s="73"/>
      <c r="I80" s="143"/>
      <c r="J80" s="114" t="s">
        <v>13</v>
      </c>
    </row>
    <row r="81" spans="1:10" ht="15.75" customHeight="1" thickTop="1" thickBot="1" x14ac:dyDescent="0.3">
      <c r="A81" s="256" t="s">
        <v>19</v>
      </c>
      <c r="B81" s="257"/>
      <c r="C81" s="258"/>
      <c r="D81" s="149">
        <f>D8+D16+D32+D47+D57+D67+D52+D65+D63+D61</f>
        <v>9560130</v>
      </c>
      <c r="E81" s="149">
        <f>E8+E16+E32+E47+E57+E67+E52+E65+E63+E61</f>
        <v>9560130</v>
      </c>
      <c r="F81" s="149">
        <f>F8+F16+F32+F47+F57+F67+F52+F65+F63+F61</f>
        <v>4408183</v>
      </c>
      <c r="G81" s="149">
        <f t="shared" ref="G81" si="27">G8+G16+G32+G47+G57+G67+G52+G65</f>
        <v>0</v>
      </c>
      <c r="H81" s="149">
        <f>H8+H16+H32+H47+H57+H67+H52+H65+H63</f>
        <v>5151947</v>
      </c>
      <c r="I81" s="111">
        <f>I8+I16+I32+I47+I57+I67+I52</f>
        <v>0</v>
      </c>
      <c r="J81" s="145"/>
    </row>
    <row r="82" spans="1:10" ht="15" customHeight="1" thickTop="1" x14ac:dyDescent="0.25"/>
  </sheetData>
  <mergeCells count="12">
    <mergeCell ref="E5:E6"/>
    <mergeCell ref="F5:I5"/>
    <mergeCell ref="A81:C81"/>
    <mergeCell ref="F1:J1"/>
    <mergeCell ref="H2:J2"/>
    <mergeCell ref="A3:J3"/>
    <mergeCell ref="A4:A6"/>
    <mergeCell ref="B4:B6"/>
    <mergeCell ref="C4:C6"/>
    <mergeCell ref="D4:D6"/>
    <mergeCell ref="E4:I4"/>
    <mergeCell ref="J4:J6"/>
  </mergeCells>
  <phoneticPr fontId="22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 S</cp:lastModifiedBy>
  <cp:lastPrinted>2023-09-07T06:22:39Z</cp:lastPrinted>
  <dcterms:created xsi:type="dcterms:W3CDTF">2017-11-13T14:05:37Z</dcterms:created>
  <dcterms:modified xsi:type="dcterms:W3CDTF">2023-10-10T07:09:13Z</dcterms:modified>
</cp:coreProperties>
</file>