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SESJE\12.14 Uchwała\BUDŻET\"/>
    </mc:Choice>
  </mc:AlternateContent>
  <xr:revisionPtr revIDLastSave="0" documentId="13_ncr:1_{8317324F-6178-4961-80DE-935DB6E628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4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28" i="1"/>
  <c r="D28" i="1" s="1"/>
  <c r="E65" i="1"/>
  <c r="F65" i="1"/>
  <c r="D66" i="1"/>
  <c r="F59" i="1"/>
  <c r="H59" i="1"/>
  <c r="F35" i="1"/>
  <c r="E29" i="1"/>
  <c r="D29" i="1" s="1"/>
  <c r="F8" i="1"/>
  <c r="H72" i="1"/>
  <c r="D65" i="1" l="1"/>
  <c r="E32" i="1" l="1"/>
  <c r="E25" i="1"/>
  <c r="D25" i="1" s="1"/>
  <c r="F68" i="1"/>
  <c r="E69" i="1"/>
  <c r="D69" i="1" s="1"/>
  <c r="I68" i="1"/>
  <c r="H68" i="1"/>
  <c r="F70" i="1"/>
  <c r="E70" i="1" s="1"/>
  <c r="D70" i="1" s="1"/>
  <c r="E71" i="1"/>
  <c r="D71" i="1" s="1"/>
  <c r="E62" i="1"/>
  <c r="D62" i="1" s="1"/>
  <c r="E68" i="1" l="1"/>
  <c r="D68" i="1" s="1"/>
  <c r="F54" i="1"/>
  <c r="E84" i="1"/>
  <c r="D84" i="1" s="1"/>
  <c r="E50" i="1"/>
  <c r="E61" i="1"/>
  <c r="D61" i="1" s="1"/>
  <c r="E60" i="1"/>
  <c r="E11" i="1"/>
  <c r="D11" i="1" s="1"/>
  <c r="H54" i="1"/>
  <c r="E26" i="1"/>
  <c r="D26" i="1" s="1"/>
  <c r="E24" i="1"/>
  <c r="D24" i="1" s="1"/>
  <c r="E23" i="1"/>
  <c r="D23" i="1" s="1"/>
  <c r="E59" i="1" l="1"/>
  <c r="E33" i="1"/>
  <c r="D33" i="1" s="1"/>
  <c r="F72" i="1"/>
  <c r="E85" i="1"/>
  <c r="D85" i="1" s="1"/>
  <c r="H17" i="1"/>
  <c r="I17" i="1"/>
  <c r="D50" i="1"/>
  <c r="E27" i="1"/>
  <c r="D27" i="1" s="1"/>
  <c r="E30" i="1"/>
  <c r="D30" i="1" s="1"/>
  <c r="E74" i="1"/>
  <c r="D74" i="1" s="1"/>
  <c r="E75" i="1"/>
  <c r="D75" i="1" s="1"/>
  <c r="E76" i="1"/>
  <c r="D76" i="1" s="1"/>
  <c r="E77" i="1"/>
  <c r="D77" i="1" s="1"/>
  <c r="E78" i="1"/>
  <c r="D78" i="1" s="1"/>
  <c r="E79" i="1"/>
  <c r="D79" i="1" s="1"/>
  <c r="E80" i="1"/>
  <c r="D80" i="1" s="1"/>
  <c r="E81" i="1"/>
  <c r="D81" i="1" s="1"/>
  <c r="E82" i="1"/>
  <c r="D82" i="1" s="1"/>
  <c r="E73" i="1"/>
  <c r="E83" i="1"/>
  <c r="D83" i="1" s="1"/>
  <c r="E57" i="1"/>
  <c r="D57" i="1" s="1"/>
  <c r="E58" i="1"/>
  <c r="D58" i="1" s="1"/>
  <c r="E56" i="1"/>
  <c r="D56" i="1" s="1"/>
  <c r="D60" i="1"/>
  <c r="G72" i="1"/>
  <c r="I72" i="1"/>
  <c r="G59" i="1"/>
  <c r="I59" i="1"/>
  <c r="I54" i="1"/>
  <c r="E55" i="1"/>
  <c r="E53" i="1"/>
  <c r="D53" i="1" s="1"/>
  <c r="E51" i="1"/>
  <c r="D51" i="1" s="1"/>
  <c r="E52" i="1"/>
  <c r="D52" i="1" s="1"/>
  <c r="E38" i="1"/>
  <c r="D38" i="1" s="1"/>
  <c r="E39" i="1"/>
  <c r="D39" i="1" s="1"/>
  <c r="E40" i="1"/>
  <c r="D40" i="1" s="1"/>
  <c r="E41" i="1"/>
  <c r="D41" i="1" s="1"/>
  <c r="E42" i="1"/>
  <c r="D42" i="1" s="1"/>
  <c r="E43" i="1"/>
  <c r="D43" i="1" s="1"/>
  <c r="E44" i="1"/>
  <c r="D44" i="1" s="1"/>
  <c r="E45" i="1"/>
  <c r="D45" i="1" s="1"/>
  <c r="E46" i="1"/>
  <c r="D46" i="1" s="1"/>
  <c r="E47" i="1"/>
  <c r="D47" i="1" s="1"/>
  <c r="E48" i="1"/>
  <c r="D48" i="1" s="1"/>
  <c r="E19" i="1"/>
  <c r="D19" i="1" s="1"/>
  <c r="E20" i="1"/>
  <c r="D20" i="1" s="1"/>
  <c r="E21" i="1"/>
  <c r="E22" i="1"/>
  <c r="D22" i="1" s="1"/>
  <c r="E18" i="1"/>
  <c r="D18" i="1" s="1"/>
  <c r="E10" i="1"/>
  <c r="D10" i="1" s="1"/>
  <c r="E12" i="1"/>
  <c r="D12" i="1" s="1"/>
  <c r="E14" i="1"/>
  <c r="D14" i="1" s="1"/>
  <c r="G86" i="1" l="1"/>
  <c r="D21" i="1"/>
  <c r="D73" i="1"/>
  <c r="E72" i="1"/>
  <c r="D72" i="1" s="1"/>
  <c r="D9" i="1"/>
  <c r="E8" i="1"/>
  <c r="D59" i="1"/>
  <c r="E54" i="1"/>
  <c r="D54" i="1" s="1"/>
  <c r="D55" i="1"/>
  <c r="D8" i="1" l="1"/>
  <c r="H8" i="1"/>
  <c r="F49" i="1"/>
  <c r="F86" i="1" s="1"/>
  <c r="I49" i="1"/>
  <c r="E31" i="1"/>
  <c r="E17" i="1" s="1"/>
  <c r="D17" i="1" s="1"/>
  <c r="D31" i="1" l="1"/>
  <c r="H49" i="1"/>
  <c r="H86" i="1" s="1"/>
  <c r="I8" i="1"/>
  <c r="E49" i="1"/>
  <c r="I35" i="1"/>
  <c r="E35" i="1" s="1"/>
  <c r="D35" i="1" s="1"/>
  <c r="E86" i="1" l="1"/>
  <c r="I86" i="1"/>
  <c r="D49" i="1" l="1"/>
  <c r="D86" i="1" s="1"/>
</calcChain>
</file>

<file path=xl/sharedStrings.xml><?xml version="1.0" encoding="utf-8"?>
<sst xmlns="http://schemas.openxmlformats.org/spreadsheetml/2006/main" count="171" uniqueCount="109">
  <si>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</si>
  <si>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</si>
  <si>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</si>
  <si>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</si>
  <si>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</si>
  <si>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</si>
  <si>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</si>
  <si>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</si>
  <si>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</si>
  <si>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</si>
  <si>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</si>
  <si>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</si>
  <si>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</si>
  <si>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</si>
  <si>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</si>
  <si>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</si>
  <si>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</si>
  <si>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</si>
  <si>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Kultura i ochrona dziedzictwa narodowego</t>
  </si>
  <si>
    <t>OGÓŁEM</t>
  </si>
  <si>
    <t>Budowa stacji uzdatniania wody w Blankach</t>
  </si>
  <si>
    <t>O1043</t>
  </si>
  <si>
    <t>Modernizacja sieci komputerowej</t>
  </si>
  <si>
    <t>Dofinansowanie budowy urządzeń wodociągowych realizow. przez osoby fizyczne i prawne</t>
  </si>
  <si>
    <t>01044</t>
  </si>
  <si>
    <t xml:space="preserve">Urząd Gminy </t>
  </si>
  <si>
    <t>Bezpieczeństwo publiczne i ochrona przeciwpożarowa</t>
  </si>
  <si>
    <t>01043</t>
  </si>
  <si>
    <t>Budowa sieci wodociągowej w miejscowości Kłębowo (osiedle przy jeziorze)</t>
  </si>
  <si>
    <t>Modernizacja odcinka drogi nr 117025N Knipy Granica gminy Napraty Etap II</t>
  </si>
  <si>
    <t xml:space="preserve">Modernizacja odcinka drogi nr 117011N Ignalin Bobrownik </t>
  </si>
  <si>
    <t>Zakup wraz z montażem pieca c.o. do kotłowni komunalnej Ignalin 8</t>
  </si>
  <si>
    <t>Urząd Gminy - Wykonanie ekspertyzy na plac przy UG wraz z wiatami garażowymi</t>
  </si>
  <si>
    <t>Modernizacja świetlicy Ignalin 8</t>
  </si>
  <si>
    <t>Modernizacja odcinka drogi publicznej nr 117027 N Sarnowo DW 513</t>
  </si>
  <si>
    <t>Modernizacja odcinka drogi nr 117019N Runowo -Łaniewo</t>
  </si>
  <si>
    <t>Zakup ciągnika z przyczepą</t>
  </si>
  <si>
    <t>WYDATKI  INWESTYCYJNE  NA  2023 R.</t>
  </si>
  <si>
    <t>Rozbudowa oczyszczalni Rogóż (Projekt: poprawa gospodarki wodno-ściekowej w gminie Lidzbark Warmińki)</t>
  </si>
  <si>
    <t>Modernizacja budynku komunalnego Bugi 13 - Remont budynku komunalnego - klatka schodowa, schody</t>
  </si>
  <si>
    <t>Modernizacja budynku komunalnego Rogóz 19/4 - Remont lokalu komunalnego</t>
  </si>
  <si>
    <t xml:space="preserve">Modernizacja budynku komunalnego Jarandowo 1 - Remont dachu oraz wymiana rynien spustowych </t>
  </si>
  <si>
    <t>Modernizacja budynku komunalnego Babiak 24 - remont klatki schodowej i wymiana popękanych dachówek, odwodnienie terenu posesji</t>
  </si>
  <si>
    <t xml:space="preserve">Modernizacja budynku komunalnego Runowo 24/6 - wymiana instalacji elektrycznej w lokalu mieszkalnym </t>
  </si>
  <si>
    <t xml:space="preserve">Modernizacja budynku komunalnego Sarnowo 2/1 - wymiana instalacji elektrycznej w lokalu mieszkalnym </t>
  </si>
  <si>
    <t>Modernizacja budynku komunalnego Stabunity 1  - naprawa dachu i komina, rynny, parapety</t>
  </si>
  <si>
    <t xml:space="preserve">Modernizacja budynku komunalnego Runowo 41 - remont dachu oraz lokalu mieszkalnego </t>
  </si>
  <si>
    <t>Aparaty powietrzne OSP Stryjkowo 2 komplety</t>
  </si>
  <si>
    <t>rok budżetowy 2023 (6+7+8+9)</t>
  </si>
  <si>
    <t xml:space="preserve">Modernizacja budynku Urzędu Gminy  (remont klatek schodowych, strych, dodatkowe wyjście ewakuacyjne) </t>
  </si>
  <si>
    <t xml:space="preserve">Zakup hydrantów wewnętrznych </t>
  </si>
  <si>
    <t>Zakup pieców c.o.</t>
  </si>
  <si>
    <t>Poprawa efektywności energetycznej budynków i instalacji publicznych w Gminie Lidzbark Warmiński (termomodernizacja budynku OSP Runowo)</t>
  </si>
  <si>
    <t>Poprawa efektywności energetycznej budynków i instalacji publicznych w Gminie Lidzbark Warmiński (termomodernizacja budynku OSP Stryjkowo)</t>
  </si>
  <si>
    <t>Poprawa efektywności energetycznej budynków i instalacji publicznych w Gminie Lidzbark Warmiński (termomodernizacja budynku OSP Rogóż)</t>
  </si>
  <si>
    <t>Poprawa efektywności energetycznej budynków i instalacji publicznych w Gminie Lidzbark Warmiński (termomodernizacja świetlicy w Blankach)</t>
  </si>
  <si>
    <t>Poprawa efektywności energetycznej budynków i instalacji publicznych w Gminie Lidzbark Warmiński (termomodernizacja świetlicy w Kłębowie )</t>
  </si>
  <si>
    <t>Poprawa efektywności energetycznej budynków i instalacji publicznych w Gminie Lidzbark Warmiński (termomodernizacja świetlicy w Kraszewie)</t>
  </si>
  <si>
    <t>Poprawa efektywności energetycznej budynków i instalacji publicznych w Gminie Lidzbark Warmiński (termomodernizacja świetlicy w Miejskiej Woli)</t>
  </si>
  <si>
    <t>Poprawa efektywności energetycznej budynków i instalacji publicznych w Gminie Lidzbark Warmiński (termomodernizacja świetlicy w Miłogórzu )</t>
  </si>
  <si>
    <t>Poprawa efektywności energetycznej budynków i instalacji publicznych w Gminie Lidzbark Warmiński (termomodernizacja świetlicy w Morawie)</t>
  </si>
  <si>
    <t>Poprawa efektywności energetycznej budynków i instalacji publicznych w Gminie Lidzbark Warmiński (termomodernizacja świetlicy w Nowosadach)</t>
  </si>
  <si>
    <t>Poprawa efektywności energetycznej budynków i instalacji publicznych w Gminie Lidzbark Warmiński (termomodernizacja świetlicy w Sarnowie)</t>
  </si>
  <si>
    <t>Poprawa efektywności energetycznej budynków i instalacji publicznych w Gminie Lidzbark Warmiński (termomodernizacja GCK w Pilniku)</t>
  </si>
  <si>
    <t>Modernizacja drogi nr 117025N DK51 Markajmy -Knipy - gr. gminy (Napraty) -FOGR</t>
  </si>
  <si>
    <t>Zamiana działek z Lasami Państwowymi (Po stronie nadleśnictwa dwie działki w m Rogóż, jedna działka w m. Markajmy cmentarz. Po stronie gminy tereny leśne tj. dwie działki w m. Medyny oraz jedna działka Świętnik)</t>
  </si>
  <si>
    <t>SP Rogóż</t>
  </si>
  <si>
    <t>SP Kraszewo</t>
  </si>
  <si>
    <t xml:space="preserve">Zakup zamiatarki </t>
  </si>
  <si>
    <t>Zakup dwóch łyżek do ładowarki teleskopowej New Holland</t>
  </si>
  <si>
    <t>SP Runowo</t>
  </si>
  <si>
    <t>Zakup szafek szkolnych  do szatni (Szkoła Podstawowa w Rogóżu)</t>
  </si>
  <si>
    <t>Zakup szafek szkolnych do szatni (Szkoła Podstawowa w Runowie)</t>
  </si>
  <si>
    <t>Zakup szafek szkolnych do szatni (Szkoła Podstawowa w Kraszewie)</t>
  </si>
  <si>
    <t xml:space="preserve">Modernizacja budynku komunalnego Kochanówka 17 - remont klatki schodowej, właz na górę, utwardzenie gruntu </t>
  </si>
  <si>
    <t>Poprawa efektywności energetycznej budynków i instalacji publicznych w Gminie Lidzbark Warmiński (termomodernizacja świetlicy w Łaniewie )</t>
  </si>
  <si>
    <t>01095</t>
  </si>
  <si>
    <t>Zakup łyżki ażurowej</t>
  </si>
  <si>
    <t>Modernizacja i przebudowa polegająca na polepszeniu warunków technicznych drogi wewnętrznej (Dz. Nr 377) wraz z drogami przyległymi w m Rogóż</t>
  </si>
  <si>
    <t>Modernizacja i przebudowa drogi gminnej na odcinku Markajmy-Marków-DK 51</t>
  </si>
  <si>
    <t>Zakup zrywaka jednozębnego do korzeni</t>
  </si>
  <si>
    <t>Wykonanie zjazdu do stacji Uzdatniania wody w Blankach</t>
  </si>
  <si>
    <t>Zakup działki Nr 359/27 (292m2)w miejscowosci Rogóż na poszerzenie drogi gminnej</t>
  </si>
  <si>
    <t>Utworzenie terenu rekreakcyjnego przy Gminnym Centrum Kultury w Pilniku</t>
  </si>
  <si>
    <t>Modernizacja budynku magazynowo-warsztatowego na bazie w Długołęce</t>
  </si>
  <si>
    <t>Gospodarka komunalna i ochrona  środowiska</t>
  </si>
  <si>
    <t xml:space="preserve">Utwardzenie terenu na miejsce gromadzenia odpadów – Długołęka 9” </t>
  </si>
  <si>
    <t>Rozbudowa Stacji Uzdatniania Wody w Redach (Projekt: poprawa gospodarki wodno-ściekowej w gminie Lidzbark Warmińki)</t>
  </si>
  <si>
    <t>Subwencja wodno-kanalizacyjna +PROW           -Urząd Gminy</t>
  </si>
  <si>
    <t xml:space="preserve">Urząd Marszałkowski             Urząd Gminy           </t>
  </si>
  <si>
    <t>Rządowy Fundusz Polski Ład - Urząd Gminy</t>
  </si>
  <si>
    <t xml:space="preserve"> Subwencja wodno-kanalizacyjna -Urząd Gminy</t>
  </si>
  <si>
    <t>Modernizacja budynku Gminnego Centrum Kultury w Pilniku (Kuchnia, klimatyzacja)</t>
  </si>
  <si>
    <t>Pozostałe zadania w zakresie polityki społecznej</t>
  </si>
  <si>
    <t>Zakup samochodu 9-cio osobowego</t>
  </si>
  <si>
    <t>PFRO-Urząd Gminy</t>
  </si>
  <si>
    <t xml:space="preserve"> </t>
  </si>
  <si>
    <t>Zakup działki Nr 215 (0,16 ha)w miejscowosci Ignalin na poszerzenie drogi gminnej</t>
  </si>
  <si>
    <t>Zakup samochodu towarowo-usługowego</t>
  </si>
  <si>
    <t>Ośrodki pomocy społecznej</t>
  </si>
  <si>
    <t xml:space="preserve">Zakup samochodu do przewozu osób </t>
  </si>
  <si>
    <t>Przebudowa otwartego zbiornika do retencjonowania wód wraz z infrastrukturą w Ignalinie</t>
  </si>
  <si>
    <t>Zakup dwóch pługów odśnieżnych</t>
  </si>
  <si>
    <t xml:space="preserve">                                                                          </t>
  </si>
  <si>
    <t>Zakup interaktywnego monitora do SP Rogóż</t>
  </si>
  <si>
    <t xml:space="preserve">Zakup serwera </t>
  </si>
  <si>
    <t>GOPS</t>
  </si>
  <si>
    <t>Zakup pługa odśnieżnego do ciągnika Deutz Fahr NLI 59SH</t>
  </si>
  <si>
    <t>Załącznik Nr 3 do Uchwały Nr LIX/460/2023 Rady Gminy Lidzbark Warmiński z dnia 14 grudzień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</si>
</sst>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</numFmts>
  <fonts count="53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6"/>
      <name val="Times New Roman CE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6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sz val="10"/>
      <color theme="0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9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sz val="9"/>
      <color rgb="FF00000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rgb="FFFFFFFF"/>
        <bgColor rgb="FFFFFFCC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>
      <alignment horizontal="left" vertical="center"/>
    </xf>
    <xf numFmtId="0" fontId="2" fillId="0" borderId="0"/>
    <xf numFmtId="0" fontId="23" fillId="0" borderId="0">
      <alignment horizontal="left" vertical="center"/>
    </xf>
  </cellStyleXfs>
  <cellXfs count="286">
    <xf numFmtId="0" fontId="0" fillId="0" borderId="0" xfId="0"/>
    <xf numFmtId="0" fontId="0" fillId="2" borderId="0" xfId="0" applyFill="1"/>
    <xf numFmtId="164" fontId="9" fillId="2" borderId="2" xfId="2" applyFont="1" applyFill="1" applyBorder="1" applyAlignment="1">
      <alignment vertical="center"/>
    </xf>
    <xf numFmtId="0" fontId="27" fillId="2" borderId="0" xfId="0" applyFont="1" applyFill="1"/>
    <xf numFmtId="164" fontId="25" fillId="2" borderId="2" xfId="4" applyFont="1" applyFill="1" applyBorder="1" applyAlignment="1">
      <alignment vertical="center" wrapText="1"/>
    </xf>
    <xf numFmtId="164" fontId="20" fillId="2" borderId="0" xfId="4" applyFont="1" applyFill="1"/>
    <xf numFmtId="164" fontId="28" fillId="2" borderId="4" xfId="4" applyFont="1" applyFill="1" applyBorder="1" applyAlignment="1">
      <alignment vertical="center" wrapText="1"/>
    </xf>
    <xf numFmtId="165" fontId="24" fillId="2" borderId="4" xfId="4" quotePrefix="1" applyNumberFormat="1" applyFont="1" applyFill="1" applyBorder="1" applyAlignment="1">
      <alignment vertical="center" wrapText="1"/>
    </xf>
    <xf numFmtId="164" fontId="9" fillId="2" borderId="4" xfId="2" applyFont="1" applyFill="1" applyBorder="1" applyAlignment="1">
      <alignment vertical="center"/>
    </xf>
    <xf numFmtId="0" fontId="32" fillId="2" borderId="4" xfId="1" applyFont="1" applyFill="1" applyBorder="1" applyAlignment="1">
      <alignment horizontal="center" vertical="center" wrapText="1"/>
    </xf>
    <xf numFmtId="164" fontId="28" fillId="2" borderId="4" xfId="2" applyFont="1" applyFill="1" applyBorder="1" applyAlignment="1">
      <alignment vertical="center"/>
    </xf>
    <xf numFmtId="0" fontId="32" fillId="2" borderId="3" xfId="1" applyFont="1" applyFill="1" applyBorder="1" applyAlignment="1">
      <alignment horizontal="center" vertical="center" wrapText="1"/>
    </xf>
    <xf numFmtId="0" fontId="32" fillId="2" borderId="3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35" fillId="2" borderId="0" xfId="0" applyFont="1" applyFill="1"/>
    <xf numFmtId="0" fontId="5" fillId="3" borderId="1" xfId="1" applyFont="1" applyFill="1" applyBorder="1" applyAlignment="1">
      <alignment vertical="center" wrapText="1"/>
    </xf>
    <xf numFmtId="164" fontId="6" fillId="3" borderId="1" xfId="2" applyFont="1" applyFill="1" applyBorder="1" applyAlignment="1">
      <alignment vertical="center"/>
    </xf>
    <xf numFmtId="164" fontId="25" fillId="2" borderId="3" xfId="4" applyFont="1" applyFill="1" applyBorder="1" applyAlignment="1">
      <alignment vertical="center" wrapText="1"/>
    </xf>
    <xf numFmtId="164" fontId="25" fillId="2" borderId="3" xfId="2" applyFont="1" applyFill="1" applyBorder="1" applyAlignment="1">
      <alignment vertical="center"/>
    </xf>
    <xf numFmtId="0" fontId="32" fillId="2" borderId="7" xfId="1" applyFont="1" applyFill="1" applyBorder="1" applyAlignment="1">
      <alignment horizontal="center" vertical="center" wrapText="1"/>
    </xf>
    <xf numFmtId="164" fontId="6" fillId="3" borderId="11" xfId="2" applyFont="1" applyFill="1" applyBorder="1" applyAlignment="1">
      <alignment vertical="center"/>
    </xf>
    <xf numFmtId="0" fontId="11" fillId="3" borderId="11" xfId="1" applyFont="1" applyFill="1" applyBorder="1" applyAlignment="1">
      <alignment vertical="center" wrapText="1"/>
    </xf>
    <xf numFmtId="164" fontId="12" fillId="3" borderId="11" xfId="2" applyFont="1" applyFill="1" applyBorder="1" applyAlignment="1">
      <alignment horizontal="center" vertical="center"/>
    </xf>
    <xf numFmtId="164" fontId="9" fillId="2" borderId="4" xfId="4" applyFont="1" applyFill="1" applyBorder="1" applyAlignment="1">
      <alignment vertical="center" wrapText="1"/>
    </xf>
    <xf numFmtId="164" fontId="16" fillId="2" borderId="2" xfId="2" applyFont="1" applyFill="1" applyBorder="1" applyAlignment="1">
      <alignment horizontal="center" vertical="center"/>
    </xf>
    <xf numFmtId="164" fontId="25" fillId="2" borderId="4" xfId="4" applyFont="1" applyFill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0" fillId="0" borderId="4" xfId="0" applyFont="1" applyBorder="1" applyAlignment="1">
      <alignment vertical="center" wrapText="1"/>
    </xf>
    <xf numFmtId="0" fontId="40" fillId="0" borderId="14" xfId="0" applyFont="1" applyBorder="1" applyAlignment="1">
      <alignment vertical="center" wrapText="1"/>
    </xf>
    <xf numFmtId="164" fontId="33" fillId="2" borderId="4" xfId="4" applyFont="1" applyFill="1" applyBorder="1" applyAlignment="1">
      <alignment horizontal="center" vertical="center" wrapText="1"/>
    </xf>
    <xf numFmtId="164" fontId="29" fillId="2" borderId="4" xfId="2" applyFont="1" applyFill="1" applyBorder="1" applyAlignment="1" applyProtection="1">
      <alignment horizontal="right" vertical="center" wrapText="1"/>
    </xf>
    <xf numFmtId="164" fontId="6" fillId="3" borderId="1" xfId="2" applyFont="1" applyFill="1" applyBorder="1" applyAlignment="1">
      <alignment horizontal="right" vertical="center"/>
    </xf>
    <xf numFmtId="164" fontId="8" fillId="2" borderId="2" xfId="2" applyFont="1" applyFill="1" applyBorder="1" applyAlignment="1" applyProtection="1">
      <alignment horizontal="right" vertical="center" wrapText="1"/>
    </xf>
    <xf numFmtId="164" fontId="8" fillId="2" borderId="4" xfId="2" applyFont="1" applyFill="1" applyBorder="1" applyAlignment="1" applyProtection="1">
      <alignment horizontal="right" vertical="center" wrapText="1"/>
    </xf>
    <xf numFmtId="164" fontId="29" fillId="2" borderId="3" xfId="2" applyFont="1" applyFill="1" applyBorder="1" applyAlignment="1" applyProtection="1">
      <alignment horizontal="right" vertical="center" wrapText="1"/>
    </xf>
    <xf numFmtId="164" fontId="6" fillId="3" borderId="11" xfId="2" applyFont="1" applyFill="1" applyBorder="1" applyAlignment="1">
      <alignment horizontal="right" vertical="center"/>
    </xf>
    <xf numFmtId="43" fontId="40" fillId="0" borderId="13" xfId="4" applyNumberFormat="1" applyFont="1" applyBorder="1" applyAlignment="1">
      <alignment horizontal="right" vertical="center"/>
    </xf>
    <xf numFmtId="164" fontId="24" fillId="2" borderId="4" xfId="4" quotePrefix="1" applyFont="1" applyFill="1" applyBorder="1" applyAlignment="1">
      <alignment horizontal="right" vertical="center" wrapText="1"/>
    </xf>
    <xf numFmtId="164" fontId="29" fillId="2" borderId="2" xfId="2" applyFont="1" applyFill="1" applyBorder="1" applyAlignment="1" applyProtection="1">
      <alignment horizontal="right" vertical="center" wrapText="1"/>
    </xf>
    <xf numFmtId="164" fontId="40" fillId="2" borderId="4" xfId="2" applyFont="1" applyFill="1" applyBorder="1" applyAlignment="1" applyProtection="1">
      <alignment horizontal="right" vertical="center" wrapText="1"/>
    </xf>
    <xf numFmtId="164" fontId="16" fillId="2" borderId="2" xfId="2" applyFont="1" applyFill="1" applyBorder="1" applyAlignment="1">
      <alignment horizontal="right" vertical="center" wrapText="1"/>
    </xf>
    <xf numFmtId="164" fontId="6" fillId="3" borderId="11" xfId="2" applyFont="1" applyFill="1" applyBorder="1" applyAlignment="1">
      <alignment horizontal="right" vertical="center" wrapText="1"/>
    </xf>
    <xf numFmtId="164" fontId="28" fillId="2" borderId="2" xfId="2" applyFont="1" applyFill="1" applyBorder="1" applyAlignment="1">
      <alignment horizontal="right" vertical="center" wrapText="1"/>
    </xf>
    <xf numFmtId="0" fontId="32" fillId="2" borderId="3" xfId="2" applyNumberFormat="1" applyFont="1" applyFill="1" applyBorder="1" applyAlignment="1">
      <alignment horizontal="right" vertical="center" wrapText="1"/>
    </xf>
    <xf numFmtId="164" fontId="6" fillId="3" borderId="1" xfId="2" applyFont="1" applyFill="1" applyBorder="1" applyAlignment="1">
      <alignment horizontal="right" vertical="center" wrapText="1"/>
    </xf>
    <xf numFmtId="164" fontId="8" fillId="2" borderId="2" xfId="4" applyFont="1" applyFill="1" applyBorder="1" applyAlignment="1">
      <alignment horizontal="right" vertical="center" wrapText="1"/>
    </xf>
    <xf numFmtId="164" fontId="29" fillId="2" borderId="2" xfId="4" quotePrefix="1" applyFont="1" applyFill="1" applyBorder="1" applyAlignment="1">
      <alignment horizontal="right" vertical="center" wrapText="1"/>
    </xf>
    <xf numFmtId="164" fontId="29" fillId="2" borderId="4" xfId="4" quotePrefix="1" applyFont="1" applyFill="1" applyBorder="1" applyAlignment="1">
      <alignment horizontal="right" vertical="center" wrapText="1"/>
    </xf>
    <xf numFmtId="164" fontId="28" fillId="2" borderId="4" xfId="2" applyFont="1" applyFill="1" applyBorder="1" applyAlignment="1">
      <alignment horizontal="right" vertical="center" wrapText="1"/>
    </xf>
    <xf numFmtId="164" fontId="12" fillId="3" borderId="11" xfId="2" applyFont="1" applyFill="1" applyBorder="1" applyAlignment="1">
      <alignment horizontal="right" vertical="center" wrapText="1"/>
    </xf>
    <xf numFmtId="164" fontId="28" fillId="2" borderId="6" xfId="2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164" fontId="32" fillId="2" borderId="3" xfId="4" applyFont="1" applyFill="1" applyBorder="1" applyAlignment="1">
      <alignment horizontal="right" vertical="center" wrapText="1"/>
    </xf>
    <xf numFmtId="164" fontId="9" fillId="2" borderId="2" xfId="4" applyFont="1" applyFill="1" applyBorder="1" applyAlignment="1">
      <alignment horizontal="right" vertical="center" wrapText="1"/>
    </xf>
    <xf numFmtId="164" fontId="25" fillId="2" borderId="3" xfId="4" applyFont="1" applyFill="1" applyBorder="1" applyAlignment="1">
      <alignment horizontal="right" vertical="center" wrapText="1"/>
    </xf>
    <xf numFmtId="164" fontId="6" fillId="3" borderId="11" xfId="4" applyFont="1" applyFill="1" applyBorder="1" applyAlignment="1">
      <alignment horizontal="right" vertical="center" wrapText="1"/>
    </xf>
    <xf numFmtId="164" fontId="25" fillId="2" borderId="2" xfId="4" applyFont="1" applyFill="1" applyBorder="1" applyAlignment="1">
      <alignment horizontal="right" vertical="center" wrapText="1"/>
    </xf>
    <xf numFmtId="164" fontId="28" fillId="2" borderId="4" xfId="4" applyFont="1" applyFill="1" applyBorder="1" applyAlignment="1">
      <alignment horizontal="right" vertical="center" wrapText="1"/>
    </xf>
    <xf numFmtId="164" fontId="12" fillId="3" borderId="11" xfId="4" applyFont="1" applyFill="1" applyBorder="1" applyAlignment="1">
      <alignment horizontal="right" vertical="center" wrapText="1"/>
    </xf>
    <xf numFmtId="164" fontId="28" fillId="2" borderId="2" xfId="4" applyFont="1" applyFill="1" applyBorder="1" applyAlignment="1">
      <alignment horizontal="right" vertical="center" wrapText="1"/>
    </xf>
    <xf numFmtId="164" fontId="28" fillId="2" borderId="3" xfId="4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horizontal="right" vertical="center" wrapText="1"/>
    </xf>
    <xf numFmtId="164" fontId="0" fillId="2" borderId="0" xfId="4" applyFont="1" applyFill="1" applyAlignment="1">
      <alignment horizontal="right" vertical="center" wrapText="1"/>
    </xf>
    <xf numFmtId="164" fontId="29" fillId="2" borderId="6" xfId="4" quotePrefix="1" applyFont="1" applyFill="1" applyBorder="1" applyAlignment="1">
      <alignment horizontal="right" vertical="center" wrapText="1"/>
    </xf>
    <xf numFmtId="164" fontId="40" fillId="2" borderId="6" xfId="2" applyFont="1" applyFill="1" applyBorder="1" applyAlignment="1" applyProtection="1">
      <alignment horizontal="right" vertical="center" wrapText="1"/>
    </xf>
    <xf numFmtId="164" fontId="25" fillId="2" borderId="6" xfId="4" applyFont="1" applyFill="1" applyBorder="1" applyAlignment="1">
      <alignment vertical="center" wrapText="1"/>
    </xf>
    <xf numFmtId="164" fontId="28" fillId="2" borderId="6" xfId="4" applyFont="1" applyFill="1" applyBorder="1" applyAlignment="1">
      <alignment horizontal="right" vertical="center" wrapText="1"/>
    </xf>
    <xf numFmtId="164" fontId="40" fillId="2" borderId="3" xfId="2" applyFont="1" applyFill="1" applyBorder="1" applyAlignment="1" applyProtection="1">
      <alignment horizontal="right" vertical="center" wrapText="1"/>
    </xf>
    <xf numFmtId="0" fontId="40" fillId="0" borderId="16" xfId="0" applyFont="1" applyBorder="1" applyAlignment="1">
      <alignment vertical="center" wrapText="1"/>
    </xf>
    <xf numFmtId="164" fontId="8" fillId="2" borderId="3" xfId="2" applyFont="1" applyFill="1" applyBorder="1" applyAlignment="1" applyProtection="1">
      <alignment horizontal="right" vertical="center" wrapText="1"/>
    </xf>
    <xf numFmtId="164" fontId="9" fillId="2" borderId="3" xfId="4" applyFont="1" applyFill="1" applyBorder="1" applyAlignment="1">
      <alignment vertical="center" wrapText="1"/>
    </xf>
    <xf numFmtId="164" fontId="16" fillId="2" borderId="3" xfId="4" applyFont="1" applyFill="1" applyBorder="1" applyAlignment="1">
      <alignment horizontal="right" vertical="center" wrapText="1"/>
    </xf>
    <xf numFmtId="0" fontId="37" fillId="4" borderId="11" xfId="5" quotePrefix="1" applyFont="1" applyFill="1" applyBorder="1" applyAlignment="1">
      <alignment horizontal="left" vertical="center" wrapText="1"/>
    </xf>
    <xf numFmtId="164" fontId="38" fillId="4" borderId="11" xfId="4" quotePrefix="1" applyFont="1" applyFill="1" applyBorder="1" applyAlignment="1">
      <alignment horizontal="right" vertical="center" wrapText="1"/>
    </xf>
    <xf numFmtId="164" fontId="38" fillId="4" borderId="11" xfId="4" quotePrefix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justify" vertical="center" wrapText="1"/>
    </xf>
    <xf numFmtId="0" fontId="44" fillId="2" borderId="2" xfId="0" applyFont="1" applyFill="1" applyBorder="1" applyAlignment="1">
      <alignment wrapText="1"/>
    </xf>
    <xf numFmtId="0" fontId="44" fillId="2" borderId="4" xfId="0" applyFont="1" applyFill="1" applyBorder="1" applyAlignment="1">
      <alignment wrapText="1"/>
    </xf>
    <xf numFmtId="0" fontId="21" fillId="0" borderId="4" xfId="0" applyFont="1" applyBorder="1" applyAlignment="1">
      <alignment vertical="center" wrapText="1"/>
    </xf>
    <xf numFmtId="0" fontId="40" fillId="2" borderId="3" xfId="5" quotePrefix="1" applyFont="1" applyFill="1" applyBorder="1" applyAlignment="1">
      <alignment horizontal="left" vertical="center" wrapText="1"/>
    </xf>
    <xf numFmtId="0" fontId="21" fillId="2" borderId="2" xfId="5" quotePrefix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vertical="center" wrapText="1"/>
    </xf>
    <xf numFmtId="0" fontId="45" fillId="2" borderId="0" xfId="0" applyFont="1" applyFill="1"/>
    <xf numFmtId="0" fontId="43" fillId="0" borderId="17" xfId="0" applyFont="1" applyBorder="1" applyAlignment="1">
      <alignment vertical="center" wrapText="1"/>
    </xf>
    <xf numFmtId="0" fontId="21" fillId="2" borderId="4" xfId="5" quotePrefix="1" applyFill="1" applyBorder="1" applyAlignment="1">
      <alignment horizontal="left" vertical="center" wrapText="1"/>
    </xf>
    <xf numFmtId="164" fontId="9" fillId="2" borderId="4" xfId="4" applyFont="1" applyFill="1" applyBorder="1" applyAlignment="1">
      <alignment horizontal="right" vertical="center" wrapText="1"/>
    </xf>
    <xf numFmtId="164" fontId="6" fillId="3" borderId="1" xfId="4" applyFont="1" applyFill="1" applyBorder="1" applyAlignment="1">
      <alignment horizontal="right" vertical="center" wrapText="1"/>
    </xf>
    <xf numFmtId="164" fontId="31" fillId="2" borderId="15" xfId="4" applyFont="1" applyFill="1" applyBorder="1" applyAlignment="1">
      <alignment horizontal="center" vertical="center" wrapText="1"/>
    </xf>
    <xf numFmtId="49" fontId="32" fillId="2" borderId="19" xfId="4" applyNumberFormat="1" applyFont="1" applyFill="1" applyBorder="1" applyAlignment="1">
      <alignment horizontal="center" vertical="center" wrapText="1"/>
    </xf>
    <xf numFmtId="164" fontId="6" fillId="3" borderId="20" xfId="2" applyFont="1" applyFill="1" applyBorder="1" applyAlignment="1">
      <alignment vertical="center"/>
    </xf>
    <xf numFmtId="164" fontId="9" fillId="2" borderId="18" xfId="4" applyFont="1" applyFill="1" applyBorder="1" applyAlignment="1">
      <alignment vertical="center"/>
    </xf>
    <xf numFmtId="164" fontId="9" fillId="2" borderId="15" xfId="4" applyFont="1" applyFill="1" applyBorder="1" applyAlignment="1">
      <alignment vertical="center"/>
    </xf>
    <xf numFmtId="164" fontId="25" fillId="2" borderId="19" xfId="4" applyFont="1" applyFill="1" applyBorder="1" applyAlignment="1">
      <alignment vertical="center"/>
    </xf>
    <xf numFmtId="164" fontId="6" fillId="3" borderId="21" xfId="2" applyFont="1" applyFill="1" applyBorder="1" applyAlignment="1">
      <alignment vertical="center"/>
    </xf>
    <xf numFmtId="164" fontId="25" fillId="2" borderId="18" xfId="4" applyFont="1" applyFill="1" applyBorder="1" applyAlignment="1">
      <alignment vertical="center"/>
    </xf>
    <xf numFmtId="164" fontId="28" fillId="2" borderId="15" xfId="4" applyFont="1" applyFill="1" applyBorder="1" applyAlignment="1">
      <alignment vertical="center" wrapText="1"/>
    </xf>
    <xf numFmtId="165" fontId="24" fillId="2" borderId="15" xfId="4" quotePrefix="1" applyNumberFormat="1" applyFont="1" applyFill="1" applyBorder="1" applyAlignment="1">
      <alignment vertical="center" wrapText="1"/>
    </xf>
    <xf numFmtId="164" fontId="28" fillId="2" borderId="18" xfId="4" applyFont="1" applyFill="1" applyBorder="1" applyAlignment="1">
      <alignment vertical="center" wrapText="1"/>
    </xf>
    <xf numFmtId="164" fontId="28" fillId="2" borderId="19" xfId="4" applyFont="1" applyFill="1" applyBorder="1" applyAlignment="1">
      <alignment vertical="center" wrapText="1"/>
    </xf>
    <xf numFmtId="164" fontId="16" fillId="2" borderId="15" xfId="4" applyFont="1" applyFill="1" applyBorder="1" applyAlignment="1">
      <alignment vertical="center" wrapText="1"/>
    </xf>
    <xf numFmtId="164" fontId="16" fillId="2" borderId="19" xfId="4" applyFont="1" applyFill="1" applyBorder="1" applyAlignment="1">
      <alignment vertical="center" wrapText="1"/>
    </xf>
    <xf numFmtId="164" fontId="38" fillId="4" borderId="21" xfId="4" quotePrefix="1" applyFont="1" applyFill="1" applyBorder="1" applyAlignment="1">
      <alignment horizontal="center" vertical="center" wrapText="1"/>
    </xf>
    <xf numFmtId="164" fontId="41" fillId="2" borderId="22" xfId="4" applyFont="1" applyFill="1" applyBorder="1" applyAlignment="1">
      <alignment vertical="center" wrapText="1"/>
    </xf>
    <xf numFmtId="164" fontId="41" fillId="2" borderId="15" xfId="4" applyFont="1" applyFill="1" applyBorder="1" applyAlignment="1">
      <alignment vertical="center" wrapText="1"/>
    </xf>
    <xf numFmtId="164" fontId="41" fillId="2" borderId="19" xfId="4" applyFont="1" applyFill="1" applyBorder="1" applyAlignment="1">
      <alignment vertical="center" wrapText="1"/>
    </xf>
    <xf numFmtId="164" fontId="12" fillId="3" borderId="21" xfId="2" applyFont="1" applyFill="1" applyBorder="1" applyAlignment="1">
      <alignment horizontal="center" vertical="center"/>
    </xf>
    <xf numFmtId="164" fontId="16" fillId="2" borderId="18" xfId="2" applyFont="1" applyFill="1" applyBorder="1" applyAlignment="1">
      <alignment horizontal="center" vertical="center"/>
    </xf>
    <xf numFmtId="164" fontId="6" fillId="2" borderId="15" xfId="2" applyFont="1" applyFill="1" applyBorder="1" applyAlignment="1">
      <alignment vertical="center"/>
    </xf>
    <xf numFmtId="164" fontId="18" fillId="2" borderId="23" xfId="2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vertical="center" wrapText="1"/>
    </xf>
    <xf numFmtId="164" fontId="16" fillId="2" borderId="3" xfId="2" applyFont="1" applyFill="1" applyBorder="1" applyAlignment="1">
      <alignment horizontal="right" vertical="center" wrapText="1"/>
    </xf>
    <xf numFmtId="164" fontId="16" fillId="2" borderId="3" xfId="2" applyFont="1" applyFill="1" applyBorder="1" applyAlignment="1">
      <alignment horizontal="center" vertical="center"/>
    </xf>
    <xf numFmtId="164" fontId="16" fillId="2" borderId="19" xfId="2" applyFont="1" applyFill="1" applyBorder="1" applyAlignment="1">
      <alignment horizontal="center" vertical="center"/>
    </xf>
    <xf numFmtId="164" fontId="28" fillId="2" borderId="2" xfId="2" applyFont="1" applyFill="1" applyBorder="1" applyAlignment="1">
      <alignment vertical="center"/>
    </xf>
    <xf numFmtId="164" fontId="6" fillId="2" borderId="18" xfId="2" applyFont="1" applyFill="1" applyBorder="1" applyAlignment="1">
      <alignment vertical="center"/>
    </xf>
    <xf numFmtId="0" fontId="5" fillId="3" borderId="26" xfId="1" applyFont="1" applyFill="1" applyBorder="1" applyAlignment="1">
      <alignment vertical="center" wrapText="1"/>
    </xf>
    <xf numFmtId="164" fontId="6" fillId="3" borderId="26" xfId="2" applyFont="1" applyFill="1" applyBorder="1" applyAlignment="1">
      <alignment horizontal="right" vertical="center" wrapText="1"/>
    </xf>
    <xf numFmtId="164" fontId="6" fillId="3" borderId="26" xfId="4" applyFont="1" applyFill="1" applyBorder="1" applyAlignment="1">
      <alignment horizontal="right" vertical="center" wrapText="1"/>
    </xf>
    <xf numFmtId="164" fontId="6" fillId="3" borderId="25" xfId="2" applyFont="1" applyFill="1" applyBorder="1" applyAlignment="1">
      <alignment vertical="center"/>
    </xf>
    <xf numFmtId="164" fontId="8" fillId="2" borderId="4" xfId="4" applyFont="1" applyFill="1" applyBorder="1" applyAlignment="1">
      <alignment horizontal="right" vertical="center" wrapText="1"/>
    </xf>
    <xf numFmtId="164" fontId="6" fillId="3" borderId="28" xfId="2" applyFont="1" applyFill="1" applyBorder="1" applyAlignment="1">
      <alignment vertical="center"/>
    </xf>
    <xf numFmtId="164" fontId="25" fillId="2" borderId="29" xfId="4" applyFont="1" applyFill="1" applyBorder="1" applyAlignment="1">
      <alignment vertical="center"/>
    </xf>
    <xf numFmtId="164" fontId="28" fillId="2" borderId="30" xfId="4" applyFont="1" applyFill="1" applyBorder="1" applyAlignment="1">
      <alignment vertical="center" wrapText="1"/>
    </xf>
    <xf numFmtId="4" fontId="43" fillId="0" borderId="4" xfId="0" applyNumberFormat="1" applyFont="1" applyBorder="1" applyAlignment="1">
      <alignment horizontal="right" vertical="center"/>
    </xf>
    <xf numFmtId="164" fontId="16" fillId="2" borderId="4" xfId="2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vertical="center" wrapText="1"/>
    </xf>
    <xf numFmtId="164" fontId="28" fillId="2" borderId="3" xfId="2" applyFont="1" applyFill="1" applyBorder="1" applyAlignment="1">
      <alignment horizontal="right" vertical="center" wrapText="1"/>
    </xf>
    <xf numFmtId="164" fontId="16" fillId="2" borderId="3" xfId="4" applyFont="1" applyFill="1" applyBorder="1" applyAlignment="1">
      <alignment vertical="center" wrapText="1"/>
    </xf>
    <xf numFmtId="0" fontId="21" fillId="2" borderId="3" xfId="5" quotePrefix="1" applyFill="1" applyBorder="1" applyAlignment="1">
      <alignment horizontal="left" vertical="center" wrapText="1"/>
    </xf>
    <xf numFmtId="164" fontId="9" fillId="2" borderId="3" xfId="2" applyFont="1" applyFill="1" applyBorder="1" applyAlignment="1">
      <alignment vertical="center"/>
    </xf>
    <xf numFmtId="164" fontId="9" fillId="2" borderId="3" xfId="4" applyFont="1" applyFill="1" applyBorder="1" applyAlignment="1">
      <alignment horizontal="right" vertical="center" wrapText="1"/>
    </xf>
    <xf numFmtId="164" fontId="9" fillId="2" borderId="19" xfId="4" applyFont="1" applyFill="1" applyBorder="1" applyAlignment="1">
      <alignment vertical="center"/>
    </xf>
    <xf numFmtId="44" fontId="18" fillId="2" borderId="10" xfId="2" applyNumberFormat="1" applyFont="1" applyFill="1" applyBorder="1" applyAlignment="1">
      <alignment horizontal="center" vertical="center" wrapText="1"/>
    </xf>
    <xf numFmtId="164" fontId="25" fillId="2" borderId="4" xfId="2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/>
    </xf>
    <xf numFmtId="0" fontId="21" fillId="2" borderId="6" xfId="5" quotePrefix="1" applyFill="1" applyBorder="1" applyAlignment="1">
      <alignment horizontal="left" vertical="center" wrapText="1"/>
    </xf>
    <xf numFmtId="0" fontId="46" fillId="0" borderId="0" xfId="0" applyFont="1" applyAlignment="1">
      <alignment wrapText="1"/>
    </xf>
    <xf numFmtId="0" fontId="44" fillId="2" borderId="2" xfId="0" applyFont="1" applyFill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164" fontId="8" fillId="2" borderId="31" xfId="4" applyFont="1" applyFill="1" applyBorder="1" applyAlignment="1">
      <alignment horizontal="right" vertical="center" wrapText="1"/>
    </xf>
    <xf numFmtId="164" fontId="28" fillId="2" borderId="31" xfId="2" applyFont="1" applyFill="1" applyBorder="1" applyAlignment="1">
      <alignment horizontal="right" vertical="center" wrapText="1"/>
    </xf>
    <xf numFmtId="164" fontId="29" fillId="2" borderId="31" xfId="2" applyFont="1" applyFill="1" applyBorder="1" applyAlignment="1" applyProtection="1">
      <alignment horizontal="right" vertical="center" wrapText="1"/>
    </xf>
    <xf numFmtId="164" fontId="25" fillId="2" borderId="31" xfId="2" applyFont="1" applyFill="1" applyBorder="1" applyAlignment="1">
      <alignment vertical="center"/>
    </xf>
    <xf numFmtId="0" fontId="21" fillId="0" borderId="3" xfId="0" applyFont="1" applyBorder="1" applyAlignment="1">
      <alignment vertical="center" wrapText="1"/>
    </xf>
    <xf numFmtId="164" fontId="29" fillId="2" borderId="3" xfId="4" quotePrefix="1" applyFont="1" applyFill="1" applyBorder="1" applyAlignment="1">
      <alignment horizontal="right" vertical="center" wrapText="1"/>
    </xf>
    <xf numFmtId="164" fontId="28" fillId="2" borderId="3" xfId="4" applyFont="1" applyFill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38" fillId="3" borderId="33" xfId="5" applyFont="1" applyFill="1" applyBorder="1" applyAlignment="1">
      <alignment horizontal="left" vertical="center" wrapText="1"/>
    </xf>
    <xf numFmtId="164" fontId="38" fillId="3" borderId="11" xfId="4" applyFont="1" applyFill="1" applyBorder="1" applyAlignment="1" applyProtection="1">
      <alignment vertical="center" wrapText="1"/>
    </xf>
    <xf numFmtId="164" fontId="47" fillId="3" borderId="11" xfId="2" applyFont="1" applyFill="1" applyBorder="1" applyAlignment="1" applyProtection="1">
      <alignment vertical="center"/>
    </xf>
    <xf numFmtId="164" fontId="38" fillId="5" borderId="11" xfId="2" applyFont="1" applyFill="1" applyBorder="1" applyAlignment="1" applyProtection="1">
      <alignment vertical="center" wrapText="1"/>
    </xf>
    <xf numFmtId="164" fontId="47" fillId="3" borderId="11" xfId="4" applyFont="1" applyFill="1" applyBorder="1" applyAlignment="1" applyProtection="1">
      <alignment horizontal="center" vertical="center"/>
    </xf>
    <xf numFmtId="164" fontId="47" fillId="3" borderId="21" xfId="4" applyFont="1" applyFill="1" applyBorder="1" applyAlignment="1" applyProtection="1">
      <alignment horizontal="center" vertical="center"/>
    </xf>
    <xf numFmtId="164" fontId="12" fillId="2" borderId="4" xfId="2" applyFont="1" applyFill="1" applyBorder="1" applyAlignment="1">
      <alignment vertical="center"/>
    </xf>
    <xf numFmtId="164" fontId="12" fillId="2" borderId="4" xfId="4" applyFont="1" applyFill="1" applyBorder="1" applyAlignment="1">
      <alignment horizontal="right" vertical="center" wrapText="1"/>
    </xf>
    <xf numFmtId="164" fontId="13" fillId="2" borderId="4" xfId="4" applyFont="1" applyFill="1" applyBorder="1" applyAlignment="1">
      <alignment vertical="center"/>
    </xf>
    <xf numFmtId="0" fontId="15" fillId="2" borderId="4" xfId="1" applyFont="1" applyFill="1" applyBorder="1" applyAlignment="1">
      <alignment vertical="center" wrapText="1"/>
    </xf>
    <xf numFmtId="164" fontId="16" fillId="2" borderId="6" xfId="2" applyFont="1" applyFill="1" applyBorder="1" applyAlignment="1">
      <alignment horizontal="right" vertical="center" wrapText="1"/>
    </xf>
    <xf numFmtId="0" fontId="47" fillId="3" borderId="35" xfId="1" applyFont="1" applyFill="1" applyBorder="1" applyAlignment="1">
      <alignment horizontal="center" vertical="center"/>
    </xf>
    <xf numFmtId="0" fontId="48" fillId="0" borderId="36" xfId="1" applyFont="1" applyBorder="1" applyAlignment="1">
      <alignment horizontal="center" vertical="center"/>
    </xf>
    <xf numFmtId="0" fontId="21" fillId="0" borderId="0" xfId="5" applyAlignment="1">
      <alignment horizontal="left" vertical="center" wrapText="1"/>
    </xf>
    <xf numFmtId="164" fontId="24" fillId="0" borderId="6" xfId="4" applyFont="1" applyBorder="1" applyAlignment="1" applyProtection="1">
      <alignment vertical="center" wrapText="1"/>
    </xf>
    <xf numFmtId="164" fontId="49" fillId="0" borderId="6" xfId="2" applyFont="1" applyBorder="1" applyAlignment="1" applyProtection="1">
      <alignment vertical="center"/>
    </xf>
    <xf numFmtId="164" fontId="24" fillId="6" borderId="6" xfId="2" applyFont="1" applyFill="1" applyBorder="1" applyAlignment="1" applyProtection="1">
      <alignment vertical="center" wrapText="1"/>
    </xf>
    <xf numFmtId="164" fontId="49" fillId="0" borderId="6" xfId="4" applyFont="1" applyBorder="1" applyAlignment="1" applyProtection="1">
      <alignment vertical="center"/>
    </xf>
    <xf numFmtId="164" fontId="49" fillId="0" borderId="22" xfId="4" applyFont="1" applyBorder="1" applyAlignment="1" applyProtection="1">
      <alignment vertical="center"/>
    </xf>
    <xf numFmtId="164" fontId="16" fillId="2" borderId="2" xfId="2" applyFont="1" applyFill="1" applyBorder="1" applyAlignment="1">
      <alignment vertical="center"/>
    </xf>
    <xf numFmtId="164" fontId="16" fillId="2" borderId="2" xfId="4" applyFont="1" applyFill="1" applyBorder="1" applyAlignment="1">
      <alignment horizontal="right" vertical="center" wrapText="1"/>
    </xf>
    <xf numFmtId="164" fontId="50" fillId="2" borderId="2" xfId="4" applyFont="1" applyFill="1" applyBorder="1" applyAlignment="1">
      <alignment vertical="center"/>
    </xf>
    <xf numFmtId="164" fontId="12" fillId="3" borderId="11" xfId="2" applyFont="1" applyFill="1" applyBorder="1" applyAlignment="1">
      <alignment vertical="center"/>
    </xf>
    <xf numFmtId="164" fontId="13" fillId="3" borderId="21" xfId="4" applyFont="1" applyFill="1" applyBorder="1" applyAlignment="1">
      <alignment vertical="center"/>
    </xf>
    <xf numFmtId="0" fontId="16" fillId="2" borderId="37" xfId="1" applyFont="1" applyFill="1" applyBorder="1" applyAlignment="1">
      <alignment horizontal="center" vertical="center"/>
    </xf>
    <xf numFmtId="0" fontId="5" fillId="3" borderId="38" xfId="1" applyFont="1" applyFill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29" fillId="2" borderId="37" xfId="1" applyNumberFormat="1" applyFont="1" applyFill="1" applyBorder="1" applyAlignment="1">
      <alignment horizontal="center" vertical="center"/>
    </xf>
    <xf numFmtId="49" fontId="29" fillId="2" borderId="40" xfId="1" applyNumberFormat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28" fillId="2" borderId="29" xfId="1" applyFont="1" applyFill="1" applyBorder="1" applyAlignment="1">
      <alignment horizontal="center" vertical="center"/>
    </xf>
    <xf numFmtId="0" fontId="28" fillId="2" borderId="30" xfId="1" applyFont="1" applyFill="1" applyBorder="1" applyAlignment="1">
      <alignment horizontal="center" vertical="center"/>
    </xf>
    <xf numFmtId="0" fontId="28" fillId="2" borderId="37" xfId="1" applyFont="1" applyFill="1" applyBorder="1" applyAlignment="1">
      <alignment horizontal="center" vertical="center"/>
    </xf>
    <xf numFmtId="0" fontId="11" fillId="3" borderId="41" xfId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16" fillId="2" borderId="30" xfId="1" applyFont="1" applyFill="1" applyBorder="1" applyAlignment="1">
      <alignment horizontal="center" vertical="center"/>
    </xf>
    <xf numFmtId="0" fontId="5" fillId="4" borderId="41" xfId="1" applyFont="1" applyFill="1" applyBorder="1" applyAlignment="1">
      <alignment horizontal="center" vertical="center"/>
    </xf>
    <xf numFmtId="0" fontId="39" fillId="2" borderId="42" xfId="1" applyFont="1" applyFill="1" applyBorder="1" applyAlignment="1">
      <alignment horizontal="center" vertical="center"/>
    </xf>
    <xf numFmtId="0" fontId="39" fillId="2" borderId="30" xfId="1" applyFont="1" applyFill="1" applyBorder="1" applyAlignment="1">
      <alignment horizontal="center" vertical="center"/>
    </xf>
    <xf numFmtId="0" fontId="39" fillId="2" borderId="37" xfId="1" applyFont="1" applyFill="1" applyBorder="1" applyAlignment="1">
      <alignment horizontal="center" vertical="center"/>
    </xf>
    <xf numFmtId="0" fontId="16" fillId="2" borderId="29" xfId="1" applyFont="1" applyFill="1" applyBorder="1" applyAlignment="1">
      <alignment horizontal="center" vertical="center"/>
    </xf>
    <xf numFmtId="0" fontId="47" fillId="3" borderId="43" xfId="1" applyFont="1" applyFill="1" applyBorder="1" applyAlignment="1">
      <alignment horizontal="center" vertical="center"/>
    </xf>
    <xf numFmtId="0" fontId="48" fillId="0" borderId="44" xfId="1" applyFont="1" applyBorder="1" applyAlignment="1">
      <alignment horizontal="center" vertical="center"/>
    </xf>
    <xf numFmtId="0" fontId="15" fillId="2" borderId="35" xfId="1" applyFont="1" applyFill="1" applyBorder="1" applyAlignment="1">
      <alignment horizontal="center" vertical="center"/>
    </xf>
    <xf numFmtId="0" fontId="5" fillId="3" borderId="45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9" fillId="2" borderId="46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center" vertical="center"/>
    </xf>
    <xf numFmtId="0" fontId="25" fillId="2" borderId="47" xfId="1" applyFont="1" applyFill="1" applyBorder="1" applyAlignment="1">
      <alignment horizontal="center" vertical="center"/>
    </xf>
    <xf numFmtId="0" fontId="25" fillId="2" borderId="46" xfId="1" applyFont="1" applyFill="1" applyBorder="1" applyAlignment="1">
      <alignment horizontal="center" vertical="center"/>
    </xf>
    <xf numFmtId="0" fontId="25" fillId="2" borderId="48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28" fillId="2" borderId="34" xfId="1" applyFont="1" applyFill="1" applyBorder="1" applyAlignment="1">
      <alignment horizontal="center" vertical="center"/>
    </xf>
    <xf numFmtId="0" fontId="28" fillId="2" borderId="46" xfId="1" applyFont="1" applyFill="1" applyBorder="1" applyAlignment="1">
      <alignment horizontal="center" vertical="center"/>
    </xf>
    <xf numFmtId="0" fontId="28" fillId="2" borderId="47" xfId="1" applyFont="1" applyFill="1" applyBorder="1" applyAlignment="1">
      <alignment horizontal="center" vertical="center"/>
    </xf>
    <xf numFmtId="0" fontId="11" fillId="3" borderId="35" xfId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/>
    </xf>
    <xf numFmtId="0" fontId="15" fillId="2" borderId="34" xfId="1" applyFont="1" applyFill="1" applyBorder="1" applyAlignment="1">
      <alignment horizontal="center" vertical="center"/>
    </xf>
    <xf numFmtId="0" fontId="15" fillId="2" borderId="46" xfId="1" applyFont="1" applyFill="1" applyBorder="1" applyAlignment="1">
      <alignment horizontal="center" vertical="center"/>
    </xf>
    <xf numFmtId="0" fontId="15" fillId="2" borderId="47" xfId="1" applyFont="1" applyFill="1" applyBorder="1" applyAlignment="1">
      <alignment horizontal="center" vertical="center"/>
    </xf>
    <xf numFmtId="0" fontId="11" fillId="4" borderId="35" xfId="1" applyFont="1" applyFill="1" applyBorder="1" applyAlignment="1">
      <alignment horizontal="center" vertical="center"/>
    </xf>
    <xf numFmtId="0" fontId="42" fillId="2" borderId="36" xfId="1" applyFont="1" applyFill="1" applyBorder="1" applyAlignment="1">
      <alignment horizontal="center" vertical="center"/>
    </xf>
    <xf numFmtId="0" fontId="42" fillId="2" borderId="46" xfId="1" applyFont="1" applyFill="1" applyBorder="1" applyAlignment="1">
      <alignment horizontal="center" vertical="center"/>
    </xf>
    <xf numFmtId="0" fontId="42" fillId="2" borderId="47" xfId="1" applyFont="1" applyFill="1" applyBorder="1" applyAlignment="1">
      <alignment horizontal="center" vertical="center"/>
    </xf>
    <xf numFmtId="0" fontId="21" fillId="2" borderId="46" xfId="5" quotePrefix="1" applyFill="1" applyBorder="1" applyAlignment="1">
      <alignment horizontal="left" vertical="center" wrapText="1"/>
    </xf>
    <xf numFmtId="0" fontId="15" fillId="2" borderId="48" xfId="1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wrapText="1"/>
    </xf>
    <xf numFmtId="164" fontId="8" fillId="2" borderId="3" xfId="4" applyFont="1" applyFill="1" applyBorder="1" applyAlignment="1">
      <alignment horizontal="right" vertical="center" wrapText="1"/>
    </xf>
    <xf numFmtId="0" fontId="15" fillId="2" borderId="3" xfId="1" applyFont="1" applyFill="1" applyBorder="1" applyAlignment="1">
      <alignment vertical="center" wrapText="1"/>
    </xf>
    <xf numFmtId="164" fontId="25" fillId="2" borderId="4" xfId="4" applyFont="1" applyFill="1" applyBorder="1" applyAlignment="1">
      <alignment horizontal="right" vertical="center" wrapText="1"/>
    </xf>
    <xf numFmtId="164" fontId="25" fillId="2" borderId="4" xfId="2" applyFont="1" applyFill="1" applyBorder="1" applyAlignment="1">
      <alignment vertical="center"/>
    </xf>
    <xf numFmtId="164" fontId="25" fillId="2" borderId="6" xfId="2" applyFont="1" applyFill="1" applyBorder="1" applyAlignment="1">
      <alignment vertical="center"/>
    </xf>
    <xf numFmtId="164" fontId="25" fillId="2" borderId="49" xfId="4" applyFont="1" applyFill="1" applyBorder="1" applyAlignment="1">
      <alignment horizontal="right" vertical="center" wrapText="1"/>
    </xf>
    <xf numFmtId="164" fontId="25" fillId="2" borderId="4" xfId="4" applyFont="1" applyFill="1" applyBorder="1" applyAlignment="1">
      <alignment vertical="center"/>
    </xf>
    <xf numFmtId="164" fontId="25" fillId="2" borderId="2" xfId="4" applyFont="1" applyFill="1" applyBorder="1" applyAlignment="1">
      <alignment vertical="center"/>
    </xf>
    <xf numFmtId="164" fontId="25" fillId="2" borderId="49" xfId="4" applyFont="1" applyFill="1" applyBorder="1" applyAlignment="1">
      <alignment vertical="center"/>
    </xf>
    <xf numFmtId="164" fontId="52" fillId="2" borderId="3" xfId="2" applyFont="1" applyFill="1" applyBorder="1" applyAlignment="1">
      <alignment horizontal="right" vertical="center" wrapText="1"/>
    </xf>
    <xf numFmtId="4" fontId="14" fillId="3" borderId="12" xfId="1" applyNumberFormat="1" applyFont="1" applyFill="1" applyBorder="1" applyAlignment="1">
      <alignment horizontal="center" vertical="center"/>
    </xf>
    <xf numFmtId="4" fontId="10" fillId="2" borderId="52" xfId="1" applyNumberFormat="1" applyFont="1" applyFill="1" applyBorder="1" applyAlignment="1">
      <alignment horizontal="center" vertical="center"/>
    </xf>
    <xf numFmtId="4" fontId="10" fillId="2" borderId="51" xfId="1" applyNumberFormat="1" applyFont="1" applyFill="1" applyBorder="1" applyAlignment="1">
      <alignment horizontal="center" vertical="center"/>
    </xf>
    <xf numFmtId="4" fontId="10" fillId="2" borderId="53" xfId="1" applyNumberFormat="1" applyFont="1" applyFill="1" applyBorder="1" applyAlignment="1">
      <alignment horizontal="center" vertical="center"/>
    </xf>
    <xf numFmtId="4" fontId="26" fillId="2" borderId="51" xfId="1" applyNumberFormat="1" applyFont="1" applyFill="1" applyBorder="1" applyAlignment="1">
      <alignment horizontal="center" vertical="center"/>
    </xf>
    <xf numFmtId="0" fontId="30" fillId="2" borderId="56" xfId="2" applyNumberFormat="1" applyFont="1" applyFill="1" applyBorder="1" applyAlignment="1">
      <alignment horizontal="center" vertical="center" wrapText="1"/>
    </xf>
    <xf numFmtId="164" fontId="7" fillId="3" borderId="57" xfId="2" applyFont="1" applyFill="1" applyBorder="1" applyAlignment="1">
      <alignment vertical="center"/>
    </xf>
    <xf numFmtId="4" fontId="10" fillId="2" borderId="51" xfId="1" applyNumberFormat="1" applyFont="1" applyFill="1" applyBorder="1" applyAlignment="1">
      <alignment horizontal="center" vertical="center" wrapText="1"/>
    </xf>
    <xf numFmtId="4" fontId="26" fillId="2" borderId="51" xfId="1" applyNumberFormat="1" applyFont="1" applyFill="1" applyBorder="1" applyAlignment="1">
      <alignment horizontal="center" vertical="center" wrapText="1"/>
    </xf>
    <xf numFmtId="4" fontId="26" fillId="2" borderId="52" xfId="1" applyNumberFormat="1" applyFont="1" applyFill="1" applyBorder="1" applyAlignment="1">
      <alignment horizontal="center" vertical="center" wrapText="1"/>
    </xf>
    <xf numFmtId="4" fontId="26" fillId="2" borderId="57" xfId="1" applyNumberFormat="1" applyFont="1" applyFill="1" applyBorder="1" applyAlignment="1">
      <alignment horizontal="center" vertical="center"/>
    </xf>
    <xf numFmtId="4" fontId="7" fillId="3" borderId="55" xfId="1" applyNumberFormat="1" applyFont="1" applyFill="1" applyBorder="1" applyAlignment="1">
      <alignment horizontal="center" vertical="center"/>
    </xf>
    <xf numFmtId="4" fontId="26" fillId="2" borderId="53" xfId="1" applyNumberFormat="1" applyFont="1" applyFill="1" applyBorder="1" applyAlignment="1">
      <alignment horizontal="center" vertical="center"/>
    </xf>
    <xf numFmtId="4" fontId="10" fillId="2" borderId="58" xfId="1" applyNumberFormat="1" applyFont="1" applyFill="1" applyBorder="1" applyAlignment="1">
      <alignment horizontal="center" vertical="center"/>
    </xf>
    <xf numFmtId="4" fontId="26" fillId="2" borderId="52" xfId="1" applyNumberFormat="1" applyFont="1" applyFill="1" applyBorder="1" applyAlignment="1">
      <alignment horizontal="center" vertical="center"/>
    </xf>
    <xf numFmtId="0" fontId="36" fillId="0" borderId="51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4" fontId="7" fillId="4" borderId="12" xfId="1" applyNumberFormat="1" applyFont="1" applyFill="1" applyBorder="1" applyAlignment="1">
      <alignment horizontal="center" vertical="center"/>
    </xf>
    <xf numFmtId="4" fontId="10" fillId="2" borderId="53" xfId="1" applyNumberFormat="1" applyFont="1" applyFill="1" applyBorder="1" applyAlignment="1">
      <alignment horizontal="center" vertical="center" wrapText="1"/>
    </xf>
    <xf numFmtId="0" fontId="1" fillId="2" borderId="0" xfId="1" applyFill="1"/>
    <xf numFmtId="0" fontId="1" fillId="2" borderId="0" xfId="1" applyFill="1" applyAlignment="1">
      <alignment horizontal="right" vertical="center" wrapText="1"/>
    </xf>
    <xf numFmtId="0" fontId="1" fillId="2" borderId="0" xfId="1" applyFill="1" applyAlignment="1">
      <alignment horizontal="right" vertical="center"/>
    </xf>
    <xf numFmtId="4" fontId="10" fillId="2" borderId="54" xfId="1" applyNumberFormat="1" applyFont="1" applyFill="1" applyBorder="1" applyAlignment="1">
      <alignment horizontal="center" vertical="center"/>
    </xf>
    <xf numFmtId="164" fontId="14" fillId="3" borderId="12" xfId="2" applyFont="1" applyFill="1" applyBorder="1" applyAlignment="1">
      <alignment horizontal="center" vertical="center"/>
    </xf>
    <xf numFmtId="4" fontId="26" fillId="2" borderId="58" xfId="1" applyNumberFormat="1" applyFont="1" applyFill="1" applyBorder="1" applyAlignment="1">
      <alignment horizontal="center" vertical="center"/>
    </xf>
    <xf numFmtId="4" fontId="19" fillId="2" borderId="12" xfId="1" applyNumberFormat="1" applyFont="1" applyFill="1" applyBorder="1" applyAlignment="1">
      <alignment horizontal="center" vertical="center"/>
    </xf>
    <xf numFmtId="0" fontId="39" fillId="2" borderId="34" xfId="1" applyFont="1" applyFill="1" applyBorder="1" applyAlignment="1">
      <alignment horizontal="center" vertical="center"/>
    </xf>
    <xf numFmtId="164" fontId="28" fillId="2" borderId="2" xfId="2" applyFont="1" applyFill="1" applyBorder="1" applyAlignment="1">
      <alignment horizontal="center" vertical="center"/>
    </xf>
    <xf numFmtId="0" fontId="15" fillId="3" borderId="35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51" fillId="4" borderId="11" xfId="0" applyFont="1" applyFill="1" applyBorder="1" applyAlignment="1">
      <alignment vertical="center" wrapText="1"/>
    </xf>
    <xf numFmtId="164" fontId="16" fillId="3" borderId="11" xfId="2" applyFont="1" applyFill="1" applyBorder="1" applyAlignment="1">
      <alignment horizontal="center" vertical="center"/>
    </xf>
    <xf numFmtId="164" fontId="16" fillId="3" borderId="11" xfId="2" applyFont="1" applyFill="1" applyBorder="1" applyAlignment="1">
      <alignment horizontal="right" vertical="center" wrapText="1"/>
    </xf>
    <xf numFmtId="4" fontId="10" fillId="3" borderId="12" xfId="1" applyNumberFormat="1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vertical="center" wrapText="1"/>
    </xf>
    <xf numFmtId="164" fontId="31" fillId="2" borderId="4" xfId="2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0" fontId="17" fillId="2" borderId="27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164" fontId="3" fillId="2" borderId="0" xfId="2" applyFont="1" applyFill="1" applyBorder="1" applyAlignment="1">
      <alignment horizontal="center" wrapText="1"/>
    </xf>
    <xf numFmtId="164" fontId="3" fillId="2" borderId="44" xfId="2" applyFont="1" applyFill="1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4" xfId="1" applyFont="1" applyFill="1" applyBorder="1" applyAlignment="1">
      <alignment horizontal="left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50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25" fillId="2" borderId="2" xfId="2" applyFont="1" applyFill="1" applyBorder="1" applyAlignment="1">
      <alignment horizontal="right" vertical="center" wrapText="1"/>
    </xf>
    <xf numFmtId="164" fontId="25" fillId="2" borderId="4" xfId="2" applyFont="1" applyFill="1" applyBorder="1" applyAlignment="1">
      <alignment horizontal="right" vertical="center" wrapText="1"/>
    </xf>
    <xf numFmtId="0" fontId="25" fillId="2" borderId="18" xfId="1" applyFont="1" applyFill="1" applyBorder="1" applyAlignment="1">
      <alignment horizontal="center" vertical="center" wrapText="1"/>
    </xf>
    <xf numFmtId="0" fontId="30" fillId="2" borderId="52" xfId="1" applyFont="1" applyFill="1" applyBorder="1" applyAlignment="1">
      <alignment horizontal="center" vertical="center" wrapText="1"/>
    </xf>
    <xf numFmtId="0" fontId="30" fillId="2" borderId="51" xfId="1" applyFont="1" applyFill="1" applyBorder="1" applyAlignment="1">
      <alignment horizontal="center"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zoomScale="90" zoomScaleNormal="90" workbookViewId="0">
      <selection activeCell="F1" sqref="F1:J1"/>
    </sheetView>
  </sheetViews>
  <sheetFormatPr defaultRowHeight="15" customHeight="1" x14ac:dyDescent="0.25"/>
  <cols>
    <col min="1" max="1" width="5.5703125" style="1" customWidth="1"/>
    <col min="2" max="2" width="7.140625" style="1" customWidth="1"/>
    <col min="3" max="3" width="46.42578125" style="83" customWidth="1"/>
    <col min="4" max="4" width="16.140625" style="51" customWidth="1"/>
    <col min="5" max="5" width="14.85546875" style="51" customWidth="1"/>
    <col min="6" max="6" width="14.42578125" style="135" customWidth="1"/>
    <col min="7" max="7" width="3.85546875" style="1" customWidth="1"/>
    <col min="8" max="8" width="14.140625" style="62" customWidth="1"/>
    <col min="9" max="9" width="7.28515625" style="5" customWidth="1"/>
    <col min="10" max="10" width="11.85546875" style="1" customWidth="1"/>
    <col min="11" max="16384" width="9.140625" style="1"/>
  </cols>
  <sheetData>
    <row r="1" spans="1:10" ht="32.25" customHeight="1" x14ac:dyDescent="0.25">
      <c r="A1" s="248"/>
      <c r="B1" s="248"/>
      <c r="C1" s="248"/>
      <c r="D1" s="249"/>
      <c r="E1" s="249"/>
      <c r="F1" s="270" t="s">
        <v>108</v>
      </c>
      <c r="G1" s="270"/>
      <c r="H1" s="270"/>
      <c r="I1" s="270"/>
      <c r="J1" s="271"/>
    </row>
    <row r="2" spans="1:10" ht="15" customHeight="1" x14ac:dyDescent="0.25">
      <c r="A2" s="248"/>
      <c r="B2" s="248"/>
      <c r="C2" s="248"/>
      <c r="D2" s="249"/>
      <c r="E2" s="249"/>
      <c r="F2" s="250"/>
      <c r="G2" s="248"/>
      <c r="H2" s="272"/>
      <c r="I2" s="272"/>
      <c r="J2" s="273"/>
    </row>
    <row r="3" spans="1:10" ht="15.75" customHeight="1" thickBot="1" x14ac:dyDescent="0.3">
      <c r="A3" s="274" t="s">
        <v>37</v>
      </c>
      <c r="B3" s="274"/>
      <c r="C3" s="274"/>
      <c r="D3" s="274"/>
      <c r="E3" s="274"/>
      <c r="F3" s="274"/>
      <c r="G3" s="274"/>
      <c r="H3" s="274"/>
      <c r="I3" s="274"/>
      <c r="J3" s="275"/>
    </row>
    <row r="4" spans="1:10" ht="16.5" customHeight="1" thickTop="1" x14ac:dyDescent="0.25">
      <c r="A4" s="276" t="s">
        <v>0</v>
      </c>
      <c r="B4" s="278" t="s">
        <v>1</v>
      </c>
      <c r="C4" s="279" t="s">
        <v>2</v>
      </c>
      <c r="D4" s="281" t="s">
        <v>3</v>
      </c>
      <c r="E4" s="278" t="s">
        <v>4</v>
      </c>
      <c r="F4" s="278"/>
      <c r="G4" s="278"/>
      <c r="H4" s="278"/>
      <c r="I4" s="283"/>
      <c r="J4" s="284" t="s">
        <v>5</v>
      </c>
    </row>
    <row r="5" spans="1:10" ht="15.75" customHeight="1" x14ac:dyDescent="0.25">
      <c r="A5" s="277"/>
      <c r="B5" s="265"/>
      <c r="C5" s="280"/>
      <c r="D5" s="282"/>
      <c r="E5" s="264" t="s">
        <v>48</v>
      </c>
      <c r="F5" s="265" t="s">
        <v>6</v>
      </c>
      <c r="G5" s="265"/>
      <c r="H5" s="265"/>
      <c r="I5" s="266"/>
      <c r="J5" s="285"/>
    </row>
    <row r="6" spans="1:10" ht="32.25" customHeight="1" x14ac:dyDescent="0.25">
      <c r="A6" s="277"/>
      <c r="B6" s="265"/>
      <c r="C6" s="280"/>
      <c r="D6" s="282"/>
      <c r="E6" s="264"/>
      <c r="F6" s="134" t="s">
        <v>7</v>
      </c>
      <c r="G6" s="9" t="s">
        <v>8</v>
      </c>
      <c r="H6" s="29" t="s">
        <v>9</v>
      </c>
      <c r="I6" s="88" t="s">
        <v>10</v>
      </c>
      <c r="J6" s="285"/>
    </row>
    <row r="7" spans="1:10" ht="12" customHeight="1" thickBot="1" x14ac:dyDescent="0.3">
      <c r="A7" s="19">
        <v>1</v>
      </c>
      <c r="B7" s="11">
        <v>2</v>
      </c>
      <c r="C7" s="75">
        <v>3</v>
      </c>
      <c r="D7" s="43">
        <v>4</v>
      </c>
      <c r="E7" s="43">
        <v>5</v>
      </c>
      <c r="F7" s="43">
        <v>6</v>
      </c>
      <c r="G7" s="12">
        <v>7</v>
      </c>
      <c r="H7" s="52">
        <v>8</v>
      </c>
      <c r="I7" s="89">
        <v>9</v>
      </c>
      <c r="J7" s="234">
        <v>10</v>
      </c>
    </row>
    <row r="8" spans="1:10" ht="21.75" customHeight="1" thickTop="1" thickBot="1" x14ac:dyDescent="0.3">
      <c r="A8" s="195" t="s">
        <v>11</v>
      </c>
      <c r="B8" s="173"/>
      <c r="C8" s="15" t="s">
        <v>12</v>
      </c>
      <c r="D8" s="44">
        <f>E8</f>
        <v>3136037</v>
      </c>
      <c r="E8" s="44">
        <f>SUM(E9:E16)</f>
        <v>3136037</v>
      </c>
      <c r="F8" s="31">
        <f>SUM(F9:F16)</f>
        <v>186500</v>
      </c>
      <c r="G8" s="16"/>
      <c r="H8" s="87">
        <f>SUM(H9:H14)</f>
        <v>2949537</v>
      </c>
      <c r="I8" s="90">
        <f>SUM(I9:I10)</f>
        <v>0</v>
      </c>
      <c r="J8" s="235">
        <v>0</v>
      </c>
    </row>
    <row r="9" spans="1:10" s="14" customFormat="1" ht="23.25" customHeight="1" x14ac:dyDescent="0.2">
      <c r="A9" s="196"/>
      <c r="B9" s="174" t="s">
        <v>21</v>
      </c>
      <c r="C9" s="76" t="s">
        <v>23</v>
      </c>
      <c r="D9" s="45">
        <f>E9</f>
        <v>24500</v>
      </c>
      <c r="E9" s="42">
        <v>24500</v>
      </c>
      <c r="F9" s="32">
        <v>0</v>
      </c>
      <c r="G9" s="2"/>
      <c r="H9" s="53">
        <v>24500</v>
      </c>
      <c r="I9" s="91"/>
      <c r="J9" s="237" t="s">
        <v>91</v>
      </c>
    </row>
    <row r="10" spans="1:10" s="14" customFormat="1" ht="22.5" customHeight="1" x14ac:dyDescent="0.2">
      <c r="A10" s="197"/>
      <c r="B10" s="175" t="s">
        <v>21</v>
      </c>
      <c r="C10" s="138" t="s">
        <v>20</v>
      </c>
      <c r="D10" s="45">
        <f>E10</f>
        <v>2231037</v>
      </c>
      <c r="E10" s="42">
        <f t="shared" ref="E10:E14" si="0">SUM(F10:I10)</f>
        <v>2231037</v>
      </c>
      <c r="F10" s="33">
        <v>140000</v>
      </c>
      <c r="G10" s="8"/>
      <c r="H10" s="86">
        <v>2091037</v>
      </c>
      <c r="I10" s="92"/>
      <c r="J10" s="236" t="s">
        <v>90</v>
      </c>
    </row>
    <row r="11" spans="1:10" s="14" customFormat="1" ht="14.25" customHeight="1" x14ac:dyDescent="0.2">
      <c r="A11" s="198"/>
      <c r="B11" s="175" t="s">
        <v>21</v>
      </c>
      <c r="C11" s="77" t="s">
        <v>81</v>
      </c>
      <c r="D11" s="45">
        <f t="shared" ref="D11:D14" si="1">E11</f>
        <v>10500</v>
      </c>
      <c r="E11" s="42">
        <f t="shared" si="0"/>
        <v>10500</v>
      </c>
      <c r="F11" s="69">
        <v>10500</v>
      </c>
      <c r="G11" s="130"/>
      <c r="H11" s="131"/>
      <c r="I11" s="132"/>
      <c r="J11" s="231" t="s">
        <v>13</v>
      </c>
    </row>
    <row r="12" spans="1:10" s="13" customFormat="1" ht="26.25" customHeight="1" x14ac:dyDescent="0.2">
      <c r="A12" s="199"/>
      <c r="B12" s="176" t="s">
        <v>27</v>
      </c>
      <c r="C12" s="78" t="s">
        <v>28</v>
      </c>
      <c r="D12" s="45">
        <f t="shared" si="1"/>
        <v>830000</v>
      </c>
      <c r="E12" s="42">
        <f t="shared" si="0"/>
        <v>830000</v>
      </c>
      <c r="F12" s="34"/>
      <c r="G12" s="18"/>
      <c r="H12" s="54">
        <v>830000</v>
      </c>
      <c r="I12" s="93"/>
      <c r="J12" s="237" t="s">
        <v>91</v>
      </c>
    </row>
    <row r="13" spans="1:10" s="13" customFormat="1" ht="39.75" customHeight="1" x14ac:dyDescent="0.2">
      <c r="A13" s="199"/>
      <c r="B13" s="176" t="s">
        <v>27</v>
      </c>
      <c r="C13" s="78" t="s">
        <v>87</v>
      </c>
      <c r="D13" s="120">
        <v>2000</v>
      </c>
      <c r="E13" s="48">
        <v>2000</v>
      </c>
      <c r="F13" s="30"/>
      <c r="G13" s="18"/>
      <c r="H13" s="221">
        <v>2000</v>
      </c>
      <c r="I13" s="225"/>
      <c r="J13" s="237" t="s">
        <v>88</v>
      </c>
    </row>
    <row r="14" spans="1:10" s="13" customFormat="1" ht="29.25" customHeight="1" x14ac:dyDescent="0.2">
      <c r="A14" s="200"/>
      <c r="B14" s="176" t="s">
        <v>24</v>
      </c>
      <c r="C14" s="78" t="s">
        <v>38</v>
      </c>
      <c r="D14" s="120">
        <f t="shared" si="1"/>
        <v>2000</v>
      </c>
      <c r="E14" s="48">
        <f t="shared" si="0"/>
        <v>2000</v>
      </c>
      <c r="F14" s="30"/>
      <c r="G14" s="222"/>
      <c r="H14" s="56">
        <v>2000</v>
      </c>
      <c r="I14" s="226"/>
      <c r="J14" s="238" t="s">
        <v>88</v>
      </c>
    </row>
    <row r="15" spans="1:10" s="13" customFormat="1" ht="29.25" customHeight="1" x14ac:dyDescent="0.2">
      <c r="A15" s="199"/>
      <c r="B15" s="176" t="s">
        <v>76</v>
      </c>
      <c r="C15" s="218" t="s">
        <v>101</v>
      </c>
      <c r="D15" s="219">
        <v>20000</v>
      </c>
      <c r="E15" s="127">
        <v>20000</v>
      </c>
      <c r="F15" s="34">
        <v>20000</v>
      </c>
      <c r="G15" s="223"/>
      <c r="H15" s="221"/>
      <c r="I15" s="225"/>
      <c r="J15" s="233" t="s">
        <v>13</v>
      </c>
    </row>
    <row r="16" spans="1:10" s="13" customFormat="1" ht="56.25" customHeight="1" thickBot="1" x14ac:dyDescent="0.25">
      <c r="A16" s="201"/>
      <c r="B16" s="177" t="s">
        <v>76</v>
      </c>
      <c r="C16" s="139" t="s">
        <v>65</v>
      </c>
      <c r="D16" s="140">
        <v>16000</v>
      </c>
      <c r="E16" s="141">
        <v>16000</v>
      </c>
      <c r="F16" s="142">
        <v>16000</v>
      </c>
      <c r="G16" s="143"/>
      <c r="H16" s="224"/>
      <c r="I16" s="227"/>
      <c r="J16" s="239" t="s">
        <v>13</v>
      </c>
    </row>
    <row r="17" spans="1:11" s="3" customFormat="1" ht="19.5" customHeight="1" thickTop="1" thickBot="1" x14ac:dyDescent="0.3">
      <c r="A17" s="202">
        <v>600</v>
      </c>
      <c r="B17" s="178"/>
      <c r="C17" s="116" t="s">
        <v>14</v>
      </c>
      <c r="D17" s="117">
        <f>E17</f>
        <v>2394624</v>
      </c>
      <c r="E17" s="117">
        <f>SUM(E18:E34)</f>
        <v>2394624</v>
      </c>
      <c r="F17" s="117">
        <f>SUM(F18:F34)</f>
        <v>2244624</v>
      </c>
      <c r="G17" s="121"/>
      <c r="H17" s="118">
        <f>SUM(H18:H31)</f>
        <v>150000</v>
      </c>
      <c r="I17" s="119">
        <f>SUM(I18:I31)</f>
        <v>0</v>
      </c>
      <c r="J17" s="240"/>
    </row>
    <row r="18" spans="1:11" s="13" customFormat="1" ht="28.5" customHeight="1" thickTop="1" x14ac:dyDescent="0.2">
      <c r="A18" s="203"/>
      <c r="B18" s="179">
        <v>60016</v>
      </c>
      <c r="C18" s="26" t="s">
        <v>64</v>
      </c>
      <c r="D18" s="46">
        <f>E18</f>
        <v>470000</v>
      </c>
      <c r="E18" s="42">
        <f>SUM(F18:I18)</f>
        <v>470000</v>
      </c>
      <c r="F18" s="124">
        <v>320000</v>
      </c>
      <c r="G18" s="122"/>
      <c r="H18" s="56">
        <v>150000</v>
      </c>
      <c r="I18" s="95"/>
      <c r="J18" s="238" t="s">
        <v>89</v>
      </c>
    </row>
    <row r="19" spans="1:11" s="13" customFormat="1" ht="21.75" customHeight="1" x14ac:dyDescent="0.2">
      <c r="A19" s="204"/>
      <c r="B19" s="180">
        <v>60016</v>
      </c>
      <c r="C19" s="26" t="s">
        <v>29</v>
      </c>
      <c r="D19" s="46">
        <f t="shared" ref="D19:D30" si="2">E19</f>
        <v>111520</v>
      </c>
      <c r="E19" s="42">
        <f t="shared" ref="E19:E30" si="3">SUM(F19:I19)</f>
        <v>111520</v>
      </c>
      <c r="F19" s="124">
        <v>111520</v>
      </c>
      <c r="G19" s="123"/>
      <c r="H19" s="57"/>
      <c r="I19" s="96"/>
      <c r="J19" s="233" t="s">
        <v>13</v>
      </c>
    </row>
    <row r="20" spans="1:11" s="13" customFormat="1" ht="22.5" customHeight="1" x14ac:dyDescent="0.2">
      <c r="A20" s="204"/>
      <c r="B20" s="180">
        <v>60016</v>
      </c>
      <c r="C20" s="26" t="s">
        <v>34</v>
      </c>
      <c r="D20" s="46">
        <f t="shared" si="2"/>
        <v>111520</v>
      </c>
      <c r="E20" s="42">
        <f t="shared" si="3"/>
        <v>111520</v>
      </c>
      <c r="F20" s="124">
        <v>111520</v>
      </c>
      <c r="G20" s="123"/>
      <c r="H20" s="57"/>
      <c r="I20" s="96"/>
      <c r="J20" s="233" t="s">
        <v>13</v>
      </c>
    </row>
    <row r="21" spans="1:11" s="13" customFormat="1" ht="16.5" customHeight="1" x14ac:dyDescent="0.2">
      <c r="A21" s="204"/>
      <c r="B21" s="180">
        <v>60016</v>
      </c>
      <c r="C21" s="26" t="s">
        <v>30</v>
      </c>
      <c r="D21" s="46">
        <f t="shared" si="2"/>
        <v>111520</v>
      </c>
      <c r="E21" s="42">
        <f t="shared" si="3"/>
        <v>111520</v>
      </c>
      <c r="F21" s="124">
        <v>111520</v>
      </c>
      <c r="G21" s="123"/>
      <c r="H21" s="57"/>
      <c r="I21" s="96"/>
      <c r="J21" s="233" t="s">
        <v>13</v>
      </c>
    </row>
    <row r="22" spans="1:11" s="13" customFormat="1" ht="21.75" customHeight="1" x14ac:dyDescent="0.2">
      <c r="A22" s="204"/>
      <c r="B22" s="180">
        <v>60016</v>
      </c>
      <c r="C22" s="26" t="s">
        <v>35</v>
      </c>
      <c r="D22" s="46">
        <f t="shared" si="2"/>
        <v>111520</v>
      </c>
      <c r="E22" s="42">
        <f t="shared" si="3"/>
        <v>111520</v>
      </c>
      <c r="F22" s="124">
        <v>111520</v>
      </c>
      <c r="G22" s="123"/>
      <c r="H22" s="57"/>
      <c r="I22" s="96"/>
      <c r="J22" s="233" t="s">
        <v>13</v>
      </c>
    </row>
    <row r="23" spans="1:11" s="13" customFormat="1" ht="36" customHeight="1" x14ac:dyDescent="0.2">
      <c r="A23" s="205"/>
      <c r="B23" s="180">
        <v>60016</v>
      </c>
      <c r="C23" s="79" t="s">
        <v>78</v>
      </c>
      <c r="D23" s="47">
        <f t="shared" si="2"/>
        <v>48000</v>
      </c>
      <c r="E23" s="48">
        <f t="shared" si="3"/>
        <v>48000</v>
      </c>
      <c r="F23" s="124">
        <v>48000</v>
      </c>
      <c r="G23" s="123"/>
      <c r="H23" s="57"/>
      <c r="I23" s="96"/>
      <c r="J23" s="233" t="s">
        <v>13</v>
      </c>
    </row>
    <row r="24" spans="1:11" s="13" customFormat="1" ht="21.75" customHeight="1" x14ac:dyDescent="0.2">
      <c r="A24" s="205"/>
      <c r="B24" s="180">
        <v>60016</v>
      </c>
      <c r="C24" s="79" t="s">
        <v>79</v>
      </c>
      <c r="D24" s="47">
        <f t="shared" si="2"/>
        <v>10000</v>
      </c>
      <c r="E24" s="48">
        <f t="shared" si="3"/>
        <v>10000</v>
      </c>
      <c r="F24" s="124">
        <v>10000</v>
      </c>
      <c r="G24" s="123"/>
      <c r="H24" s="57"/>
      <c r="I24" s="96"/>
      <c r="J24" s="233" t="s">
        <v>13</v>
      </c>
    </row>
    <row r="25" spans="1:11" s="13" customFormat="1" ht="30.75" customHeight="1" x14ac:dyDescent="0.2">
      <c r="A25" s="205"/>
      <c r="B25" s="180">
        <v>60016</v>
      </c>
      <c r="C25" s="79" t="s">
        <v>97</v>
      </c>
      <c r="D25" s="47">
        <f t="shared" si="2"/>
        <v>25000</v>
      </c>
      <c r="E25" s="48">
        <f t="shared" si="3"/>
        <v>25000</v>
      </c>
      <c r="F25" s="124">
        <v>25000</v>
      </c>
      <c r="G25" s="123"/>
      <c r="H25" s="57"/>
      <c r="I25" s="96"/>
      <c r="J25" s="233" t="s">
        <v>13</v>
      </c>
    </row>
    <row r="26" spans="1:11" s="13" customFormat="1" ht="27.75" customHeight="1" x14ac:dyDescent="0.2">
      <c r="A26" s="205"/>
      <c r="B26" s="180">
        <v>60016</v>
      </c>
      <c r="C26" s="79" t="s">
        <v>82</v>
      </c>
      <c r="D26" s="47">
        <f t="shared" si="2"/>
        <v>4000</v>
      </c>
      <c r="E26" s="48">
        <f t="shared" si="3"/>
        <v>4000</v>
      </c>
      <c r="F26" s="124">
        <v>4000</v>
      </c>
      <c r="G26" s="6"/>
      <c r="H26" s="57"/>
      <c r="I26" s="6"/>
      <c r="J26" s="233" t="s">
        <v>13</v>
      </c>
    </row>
    <row r="27" spans="1:11" s="13" customFormat="1" ht="16.5" customHeight="1" x14ac:dyDescent="0.2">
      <c r="A27" s="205"/>
      <c r="B27" s="180">
        <v>60016</v>
      </c>
      <c r="C27" s="26" t="s">
        <v>68</v>
      </c>
      <c r="D27" s="46">
        <f t="shared" si="2"/>
        <v>28044</v>
      </c>
      <c r="E27" s="42">
        <f t="shared" si="3"/>
        <v>28044</v>
      </c>
      <c r="F27" s="124">
        <v>28044</v>
      </c>
      <c r="G27" s="6"/>
      <c r="H27" s="57"/>
      <c r="I27" s="96"/>
      <c r="J27" s="233" t="s">
        <v>13</v>
      </c>
    </row>
    <row r="28" spans="1:11" s="13" customFormat="1" ht="22.5" customHeight="1" x14ac:dyDescent="0.2">
      <c r="A28" s="205"/>
      <c r="B28" s="180">
        <v>60016</v>
      </c>
      <c r="C28" s="26" t="s">
        <v>107</v>
      </c>
      <c r="D28" s="46">
        <f t="shared" si="2"/>
        <v>25000</v>
      </c>
      <c r="E28" s="42">
        <f t="shared" si="3"/>
        <v>25000</v>
      </c>
      <c r="F28" s="124">
        <v>25000</v>
      </c>
      <c r="G28" s="6"/>
      <c r="H28" s="57"/>
      <c r="I28" s="96"/>
      <c r="J28" s="233" t="s">
        <v>13</v>
      </c>
    </row>
    <row r="29" spans="1:11" s="13" customFormat="1" ht="21.75" customHeight="1" x14ac:dyDescent="0.2">
      <c r="A29" s="205"/>
      <c r="B29" s="180">
        <v>60016</v>
      </c>
      <c r="C29" s="26" t="s">
        <v>102</v>
      </c>
      <c r="D29" s="46">
        <f t="shared" si="2"/>
        <v>50000</v>
      </c>
      <c r="E29" s="42">
        <f t="shared" si="3"/>
        <v>50000</v>
      </c>
      <c r="F29" s="124">
        <v>50000</v>
      </c>
      <c r="G29" s="6"/>
      <c r="H29" s="57"/>
      <c r="I29" s="96"/>
      <c r="J29" s="233" t="s">
        <v>13</v>
      </c>
    </row>
    <row r="30" spans="1:11" s="13" customFormat="1" ht="21.75" customHeight="1" x14ac:dyDescent="0.2">
      <c r="A30" s="205"/>
      <c r="B30" s="180">
        <v>60016</v>
      </c>
      <c r="C30" s="26" t="s">
        <v>69</v>
      </c>
      <c r="D30" s="46">
        <f t="shared" si="2"/>
        <v>50000</v>
      </c>
      <c r="E30" s="42">
        <f t="shared" si="3"/>
        <v>50000</v>
      </c>
      <c r="F30" s="124">
        <v>50000</v>
      </c>
      <c r="G30" s="6"/>
      <c r="H30" s="57"/>
      <c r="I30" s="96"/>
      <c r="J30" s="233" t="s">
        <v>13</v>
      </c>
    </row>
    <row r="31" spans="1:11" s="13" customFormat="1" ht="19.5" customHeight="1" x14ac:dyDescent="0.2">
      <c r="A31" s="204"/>
      <c r="B31" s="180">
        <v>60016</v>
      </c>
      <c r="C31" s="79" t="s">
        <v>36</v>
      </c>
      <c r="D31" s="47">
        <f>E31</f>
        <v>600000</v>
      </c>
      <c r="E31" s="48">
        <f>F31</f>
        <v>600000</v>
      </c>
      <c r="F31" s="30">
        <v>600000</v>
      </c>
      <c r="G31" s="6"/>
      <c r="H31" s="57"/>
      <c r="I31" s="6"/>
      <c r="J31" s="233" t="s">
        <v>13</v>
      </c>
    </row>
    <row r="32" spans="1:11" s="13" customFormat="1" ht="19.5" customHeight="1" x14ac:dyDescent="0.2">
      <c r="A32" s="204"/>
      <c r="B32" s="180">
        <v>60016</v>
      </c>
      <c r="C32" s="79" t="s">
        <v>36</v>
      </c>
      <c r="D32" s="47">
        <v>600000</v>
      </c>
      <c r="E32" s="48">
        <f>F32</f>
        <v>600000</v>
      </c>
      <c r="F32" s="30">
        <v>600000</v>
      </c>
      <c r="G32" s="6"/>
      <c r="H32" s="57"/>
      <c r="I32" s="6"/>
      <c r="J32" s="233" t="s">
        <v>13</v>
      </c>
      <c r="K32" s="13" t="s">
        <v>103</v>
      </c>
    </row>
    <row r="33" spans="1:10" s="13" customFormat="1" ht="19.5" customHeight="1" x14ac:dyDescent="0.2">
      <c r="A33" s="204"/>
      <c r="B33" s="180">
        <v>60016</v>
      </c>
      <c r="C33" s="79" t="s">
        <v>77</v>
      </c>
      <c r="D33" s="47">
        <f>E33</f>
        <v>23600</v>
      </c>
      <c r="E33" s="48">
        <f>F33</f>
        <v>23600</v>
      </c>
      <c r="F33" s="30">
        <v>23600</v>
      </c>
      <c r="G33" s="6"/>
      <c r="H33" s="57"/>
      <c r="I33" s="6"/>
      <c r="J33" s="233" t="s">
        <v>13</v>
      </c>
    </row>
    <row r="34" spans="1:10" s="13" customFormat="1" ht="19.5" customHeight="1" thickBot="1" x14ac:dyDescent="0.25">
      <c r="A34" s="205"/>
      <c r="B34" s="181">
        <v>60016</v>
      </c>
      <c r="C34" s="144" t="s">
        <v>80</v>
      </c>
      <c r="D34" s="145">
        <v>14900</v>
      </c>
      <c r="E34" s="127">
        <v>14900</v>
      </c>
      <c r="F34" s="34">
        <v>14900</v>
      </c>
      <c r="G34" s="146"/>
      <c r="H34" s="60"/>
      <c r="I34" s="146"/>
      <c r="J34" s="241" t="s">
        <v>13</v>
      </c>
    </row>
    <row r="35" spans="1:10" ht="18" customHeight="1" thickTop="1" thickBot="1" x14ac:dyDescent="0.3">
      <c r="A35" s="206">
        <v>700</v>
      </c>
      <c r="B35" s="182"/>
      <c r="C35" s="21" t="s">
        <v>15</v>
      </c>
      <c r="D35" s="41">
        <f>E35</f>
        <v>465483</v>
      </c>
      <c r="E35" s="41">
        <f>F35+G35+H35+I35</f>
        <v>465483</v>
      </c>
      <c r="F35" s="49">
        <f>SUM(F36:F48)</f>
        <v>465483</v>
      </c>
      <c r="G35" s="170"/>
      <c r="H35" s="58">
        <v>0</v>
      </c>
      <c r="I35" s="171">
        <f>SUM(I38:I48)</f>
        <v>0</v>
      </c>
      <c r="J35" s="229"/>
    </row>
    <row r="36" spans="1:10" ht="18" customHeight="1" thickTop="1" x14ac:dyDescent="0.25">
      <c r="A36" s="207"/>
      <c r="B36" s="183">
        <v>70005</v>
      </c>
      <c r="C36" s="82" t="s">
        <v>98</v>
      </c>
      <c r="D36" s="42">
        <v>80000</v>
      </c>
      <c r="E36" s="42">
        <v>80000</v>
      </c>
      <c r="F36" s="40">
        <v>80000</v>
      </c>
      <c r="G36" s="167"/>
      <c r="H36" s="168"/>
      <c r="I36" s="169"/>
      <c r="J36" s="230" t="s">
        <v>13</v>
      </c>
    </row>
    <row r="37" spans="1:10" ht="27" customHeight="1" x14ac:dyDescent="0.25">
      <c r="A37" s="208"/>
      <c r="B37" s="184">
        <v>70005</v>
      </c>
      <c r="C37" s="157" t="s">
        <v>84</v>
      </c>
      <c r="D37" s="48">
        <v>109000</v>
      </c>
      <c r="E37" s="48">
        <v>109000</v>
      </c>
      <c r="F37" s="125">
        <v>109000</v>
      </c>
      <c r="G37" s="154"/>
      <c r="H37" s="155"/>
      <c r="I37" s="156"/>
      <c r="J37" s="231" t="s">
        <v>13</v>
      </c>
    </row>
    <row r="38" spans="1:10" s="14" customFormat="1" ht="25.5" x14ac:dyDescent="0.2">
      <c r="A38" s="200"/>
      <c r="B38" s="185">
        <v>70007</v>
      </c>
      <c r="C38" s="147" t="s">
        <v>39</v>
      </c>
      <c r="D38" s="42">
        <f t="shared" ref="D38:E38" si="4">E38</f>
        <v>11000</v>
      </c>
      <c r="E38" s="42">
        <f t="shared" si="4"/>
        <v>11000</v>
      </c>
      <c r="F38" s="36">
        <v>11000</v>
      </c>
      <c r="G38" s="7"/>
      <c r="H38" s="37"/>
      <c r="I38" s="97"/>
      <c r="J38" s="231" t="s">
        <v>13</v>
      </c>
    </row>
    <row r="39" spans="1:10" s="14" customFormat="1" ht="25.5" x14ac:dyDescent="0.2">
      <c r="A39" s="200"/>
      <c r="B39" s="185">
        <v>70007</v>
      </c>
      <c r="C39" s="27" t="s">
        <v>40</v>
      </c>
      <c r="D39" s="42">
        <f t="shared" ref="D39:E39" si="5">E39</f>
        <v>11000</v>
      </c>
      <c r="E39" s="42">
        <f t="shared" si="5"/>
        <v>11000</v>
      </c>
      <c r="F39" s="36">
        <v>11000</v>
      </c>
      <c r="G39" s="7"/>
      <c r="H39" s="37"/>
      <c r="I39" s="97"/>
      <c r="J39" s="231" t="s">
        <v>13</v>
      </c>
    </row>
    <row r="40" spans="1:10" s="14" customFormat="1" ht="26.25" customHeight="1" x14ac:dyDescent="0.2">
      <c r="A40" s="200"/>
      <c r="B40" s="185">
        <v>70007</v>
      </c>
      <c r="C40" s="27" t="s">
        <v>41</v>
      </c>
      <c r="D40" s="42">
        <f t="shared" ref="D40:E40" si="6">E40</f>
        <v>11000</v>
      </c>
      <c r="E40" s="42">
        <f t="shared" si="6"/>
        <v>11000</v>
      </c>
      <c r="F40" s="36">
        <v>11000</v>
      </c>
      <c r="G40" s="7"/>
      <c r="H40" s="37"/>
      <c r="I40" s="97"/>
      <c r="J40" s="231" t="s">
        <v>13</v>
      </c>
    </row>
    <row r="41" spans="1:10" s="14" customFormat="1" ht="21.75" customHeight="1" x14ac:dyDescent="0.2">
      <c r="A41" s="200"/>
      <c r="B41" s="185">
        <v>70007</v>
      </c>
      <c r="C41" s="27" t="s">
        <v>42</v>
      </c>
      <c r="D41" s="42">
        <f t="shared" ref="D41:E41" si="7">E41</f>
        <v>15000</v>
      </c>
      <c r="E41" s="42">
        <f t="shared" si="7"/>
        <v>15000</v>
      </c>
      <c r="F41" s="36">
        <v>15000</v>
      </c>
      <c r="G41" s="7"/>
      <c r="H41" s="37"/>
      <c r="I41" s="97"/>
      <c r="J41" s="231" t="s">
        <v>13</v>
      </c>
    </row>
    <row r="42" spans="1:10" s="14" customFormat="1" ht="22.5" customHeight="1" x14ac:dyDescent="0.2">
      <c r="A42" s="200"/>
      <c r="B42" s="185">
        <v>70007</v>
      </c>
      <c r="C42" s="27" t="s">
        <v>43</v>
      </c>
      <c r="D42" s="42">
        <f t="shared" ref="D42:E42" si="8">E42</f>
        <v>15000</v>
      </c>
      <c r="E42" s="42">
        <f t="shared" si="8"/>
        <v>15000</v>
      </c>
      <c r="F42" s="36">
        <v>15000</v>
      </c>
      <c r="G42" s="7"/>
      <c r="H42" s="37"/>
      <c r="I42" s="97"/>
      <c r="J42" s="231" t="s">
        <v>13</v>
      </c>
    </row>
    <row r="43" spans="1:10" s="14" customFormat="1" ht="33" customHeight="1" x14ac:dyDescent="0.2">
      <c r="A43" s="200"/>
      <c r="B43" s="185">
        <v>70007</v>
      </c>
      <c r="C43" s="27" t="s">
        <v>44</v>
      </c>
      <c r="D43" s="42">
        <f t="shared" ref="D43:E43" si="9">E43</f>
        <v>15000</v>
      </c>
      <c r="E43" s="42">
        <f t="shared" si="9"/>
        <v>15000</v>
      </c>
      <c r="F43" s="36">
        <v>15000</v>
      </c>
      <c r="G43" s="7"/>
      <c r="H43" s="37"/>
      <c r="I43" s="97"/>
      <c r="J43" s="231" t="s">
        <v>13</v>
      </c>
    </row>
    <row r="44" spans="1:10" s="14" customFormat="1" ht="22.5" customHeight="1" x14ac:dyDescent="0.2">
      <c r="A44" s="200"/>
      <c r="B44" s="185">
        <v>70007</v>
      </c>
      <c r="C44" s="27" t="s">
        <v>74</v>
      </c>
      <c r="D44" s="42">
        <f t="shared" ref="D44:E44" si="10">E44</f>
        <v>60000</v>
      </c>
      <c r="E44" s="42">
        <f t="shared" si="10"/>
        <v>60000</v>
      </c>
      <c r="F44" s="36">
        <v>60000</v>
      </c>
      <c r="G44" s="7"/>
      <c r="H44" s="37"/>
      <c r="I44" s="97"/>
      <c r="J44" s="231" t="s">
        <v>13</v>
      </c>
    </row>
    <row r="45" spans="1:10" s="14" customFormat="1" ht="27.75" customHeight="1" x14ac:dyDescent="0.2">
      <c r="A45" s="200"/>
      <c r="B45" s="185">
        <v>70007</v>
      </c>
      <c r="C45" s="27" t="s">
        <v>45</v>
      </c>
      <c r="D45" s="42">
        <f t="shared" ref="D45:E45" si="11">E45</f>
        <v>11000</v>
      </c>
      <c r="E45" s="42">
        <f t="shared" si="11"/>
        <v>11000</v>
      </c>
      <c r="F45" s="36">
        <v>11000</v>
      </c>
      <c r="G45" s="7"/>
      <c r="H45" s="37"/>
      <c r="I45" s="97"/>
      <c r="J45" s="231" t="s">
        <v>13</v>
      </c>
    </row>
    <row r="46" spans="1:10" s="14" customFormat="1" ht="22.5" customHeight="1" x14ac:dyDescent="0.2">
      <c r="A46" s="200"/>
      <c r="B46" s="185">
        <v>70007</v>
      </c>
      <c r="C46" s="27" t="s">
        <v>46</v>
      </c>
      <c r="D46" s="42">
        <f t="shared" ref="D46:E46" si="12">E46</f>
        <v>10000</v>
      </c>
      <c r="E46" s="42">
        <f t="shared" si="12"/>
        <v>10000</v>
      </c>
      <c r="F46" s="36">
        <v>10000</v>
      </c>
      <c r="G46" s="7"/>
      <c r="H46" s="37"/>
      <c r="I46" s="97"/>
      <c r="J46" s="231" t="s">
        <v>13</v>
      </c>
    </row>
    <row r="47" spans="1:10" s="14" customFormat="1" ht="14.25" customHeight="1" x14ac:dyDescent="0.2">
      <c r="A47" s="197"/>
      <c r="B47" s="185">
        <v>70007</v>
      </c>
      <c r="C47" s="26" t="s">
        <v>51</v>
      </c>
      <c r="D47" s="42">
        <f>E47</f>
        <v>31483</v>
      </c>
      <c r="E47" s="42">
        <f t="shared" ref="E47" si="13">F47</f>
        <v>31483</v>
      </c>
      <c r="F47" s="37">
        <v>31483</v>
      </c>
      <c r="G47" s="7"/>
      <c r="H47" s="37"/>
      <c r="I47" s="97"/>
      <c r="J47" s="231" t="s">
        <v>13</v>
      </c>
    </row>
    <row r="48" spans="1:10" s="14" customFormat="1" ht="23.25" customHeight="1" thickBot="1" x14ac:dyDescent="0.25">
      <c r="A48" s="197"/>
      <c r="B48" s="185">
        <v>70007</v>
      </c>
      <c r="C48" s="27" t="s">
        <v>31</v>
      </c>
      <c r="D48" s="42">
        <f t="shared" ref="D48:E48" si="14">E48</f>
        <v>86000</v>
      </c>
      <c r="E48" s="42">
        <f t="shared" si="14"/>
        <v>86000</v>
      </c>
      <c r="F48" s="37">
        <v>86000</v>
      </c>
      <c r="G48" s="7"/>
      <c r="H48" s="37"/>
      <c r="I48" s="97"/>
      <c r="J48" s="242" t="s">
        <v>13</v>
      </c>
    </row>
    <row r="49" spans="1:10" ht="23.25" customHeight="1" thickTop="1" thickBot="1" x14ac:dyDescent="0.3">
      <c r="A49" s="206">
        <v>750</v>
      </c>
      <c r="B49" s="182"/>
      <c r="C49" s="21" t="s">
        <v>16</v>
      </c>
      <c r="D49" s="49">
        <f>E49</f>
        <v>252000</v>
      </c>
      <c r="E49" s="41">
        <f>SUM(E50:E53)</f>
        <v>252000</v>
      </c>
      <c r="F49" s="35">
        <f>SUM(F50:F53)</f>
        <v>196153.04</v>
      </c>
      <c r="G49" s="20"/>
      <c r="H49" s="55">
        <f>SUM(H50:H51)</f>
        <v>55846.96</v>
      </c>
      <c r="I49" s="94">
        <f>I52</f>
        <v>0</v>
      </c>
      <c r="J49" s="229"/>
    </row>
    <row r="50" spans="1:10" ht="26.25" thickTop="1" x14ac:dyDescent="0.25">
      <c r="A50" s="209"/>
      <c r="B50" s="179">
        <v>75023</v>
      </c>
      <c r="C50" s="28" t="s">
        <v>49</v>
      </c>
      <c r="D50" s="46">
        <f>E50</f>
        <v>101000</v>
      </c>
      <c r="E50" s="42">
        <f>F50+H50</f>
        <v>101000</v>
      </c>
      <c r="F50" s="38">
        <v>45153.04</v>
      </c>
      <c r="G50" s="4"/>
      <c r="H50" s="59">
        <v>55846.96</v>
      </c>
      <c r="I50" s="98"/>
      <c r="J50" s="243" t="s">
        <v>13</v>
      </c>
    </row>
    <row r="51" spans="1:10" ht="15" customHeight="1" x14ac:dyDescent="0.25">
      <c r="A51" s="210"/>
      <c r="B51" s="180">
        <v>75023</v>
      </c>
      <c r="C51" s="80" t="s">
        <v>22</v>
      </c>
      <c r="D51" s="46">
        <f t="shared" ref="D51:E51" si="15">E51</f>
        <v>11000</v>
      </c>
      <c r="E51" s="42">
        <f t="shared" si="15"/>
        <v>11000</v>
      </c>
      <c r="F51" s="34">
        <v>11000</v>
      </c>
      <c r="G51" s="17"/>
      <c r="H51" s="60"/>
      <c r="I51" s="99"/>
      <c r="J51" s="231" t="s">
        <v>13</v>
      </c>
    </row>
    <row r="52" spans="1:10" ht="27.75" customHeight="1" x14ac:dyDescent="0.25">
      <c r="A52" s="210"/>
      <c r="B52" s="186">
        <v>75095</v>
      </c>
      <c r="C52" s="27" t="s">
        <v>32</v>
      </c>
      <c r="D52" s="46">
        <f t="shared" ref="D52:E52" si="16">E52</f>
        <v>40000</v>
      </c>
      <c r="E52" s="42">
        <f t="shared" si="16"/>
        <v>40000</v>
      </c>
      <c r="F52" s="33">
        <v>40000</v>
      </c>
      <c r="G52" s="23"/>
      <c r="H52" s="61"/>
      <c r="I52" s="100">
        <v>0</v>
      </c>
      <c r="J52" s="244" t="s">
        <v>25</v>
      </c>
    </row>
    <row r="53" spans="1:10" ht="15.75" customHeight="1" thickBot="1" x14ac:dyDescent="0.3">
      <c r="A53" s="211"/>
      <c r="B53" s="172">
        <v>75095</v>
      </c>
      <c r="C53" s="68" t="s">
        <v>50</v>
      </c>
      <c r="D53" s="63">
        <f>E53</f>
        <v>100000</v>
      </c>
      <c r="E53" s="50">
        <f>F53</f>
        <v>100000</v>
      </c>
      <c r="F53" s="69">
        <v>100000</v>
      </c>
      <c r="G53" s="70"/>
      <c r="H53" s="71"/>
      <c r="I53" s="101"/>
      <c r="J53" s="245" t="s">
        <v>13</v>
      </c>
    </row>
    <row r="54" spans="1:10" ht="21.75" customHeight="1" thickTop="1" thickBot="1" x14ac:dyDescent="0.3">
      <c r="A54" s="212">
        <v>754</v>
      </c>
      <c r="B54" s="187"/>
      <c r="C54" s="72" t="s">
        <v>26</v>
      </c>
      <c r="D54" s="73">
        <f>E54</f>
        <v>534553</v>
      </c>
      <c r="E54" s="73">
        <f>F54+H54</f>
        <v>534553</v>
      </c>
      <c r="F54" s="73">
        <f>F55+F56+F57+F58</f>
        <v>149190</v>
      </c>
      <c r="G54" s="74"/>
      <c r="H54" s="73">
        <f>H55+H56+H57+H58</f>
        <v>385363</v>
      </c>
      <c r="I54" s="102">
        <f t="shared" ref="I54" si="17">I55</f>
        <v>0</v>
      </c>
      <c r="J54" s="246"/>
    </row>
    <row r="55" spans="1:10" ht="21.75" customHeight="1" thickTop="1" x14ac:dyDescent="0.25">
      <c r="A55" s="213"/>
      <c r="B55" s="188">
        <v>75412</v>
      </c>
      <c r="C55" s="84" t="s">
        <v>47</v>
      </c>
      <c r="D55" s="63">
        <f>E55</f>
        <v>26000</v>
      </c>
      <c r="E55" s="50">
        <f>F55</f>
        <v>26000</v>
      </c>
      <c r="F55" s="64">
        <v>26000</v>
      </c>
      <c r="G55" s="65"/>
      <c r="H55" s="66">
        <v>0</v>
      </c>
      <c r="I55" s="103"/>
      <c r="J55" s="243" t="s">
        <v>13</v>
      </c>
    </row>
    <row r="56" spans="1:10" ht="34.5" customHeight="1" x14ac:dyDescent="0.25">
      <c r="A56" s="214"/>
      <c r="B56" s="189">
        <v>75412</v>
      </c>
      <c r="C56" s="81" t="s">
        <v>52</v>
      </c>
      <c r="D56" s="47">
        <f>E56</f>
        <v>176390</v>
      </c>
      <c r="E56" s="48">
        <f>H56+F56</f>
        <v>176390</v>
      </c>
      <c r="F56" s="39">
        <v>27628</v>
      </c>
      <c r="G56" s="25"/>
      <c r="H56" s="57">
        <v>148762</v>
      </c>
      <c r="I56" s="104"/>
      <c r="J56" s="236" t="s">
        <v>90</v>
      </c>
    </row>
    <row r="57" spans="1:10" ht="33" customHeight="1" x14ac:dyDescent="0.25">
      <c r="A57" s="214"/>
      <c r="B57" s="189">
        <v>75412</v>
      </c>
      <c r="C57" s="81" t="s">
        <v>53</v>
      </c>
      <c r="D57" s="47">
        <f t="shared" ref="D57:D58" si="18">E57</f>
        <v>181118</v>
      </c>
      <c r="E57" s="48">
        <f t="shared" ref="E57:E58" si="19">H57+F57</f>
        <v>181118</v>
      </c>
      <c r="F57" s="39">
        <v>61715</v>
      </c>
      <c r="G57" s="25"/>
      <c r="H57" s="57">
        <v>119403</v>
      </c>
      <c r="I57" s="104"/>
      <c r="J57" s="236" t="s">
        <v>90</v>
      </c>
    </row>
    <row r="58" spans="1:10" ht="38.25" customHeight="1" thickBot="1" x14ac:dyDescent="0.3">
      <c r="A58" s="215"/>
      <c r="B58" s="190">
        <v>75412</v>
      </c>
      <c r="C58" s="136" t="s">
        <v>54</v>
      </c>
      <c r="D58" s="145">
        <f t="shared" si="18"/>
        <v>151045</v>
      </c>
      <c r="E58" s="127">
        <f t="shared" si="19"/>
        <v>151045</v>
      </c>
      <c r="F58" s="67">
        <v>33847</v>
      </c>
      <c r="G58" s="17"/>
      <c r="H58" s="60">
        <v>117198</v>
      </c>
      <c r="I58" s="105"/>
      <c r="J58" s="247" t="s">
        <v>90</v>
      </c>
    </row>
    <row r="59" spans="1:10" ht="18.75" customHeight="1" thickTop="1" thickBot="1" x14ac:dyDescent="0.3">
      <c r="A59" s="206">
        <v>801</v>
      </c>
      <c r="B59" s="182"/>
      <c r="C59" s="21" t="s">
        <v>17</v>
      </c>
      <c r="D59" s="49">
        <f>E59</f>
        <v>58556</v>
      </c>
      <c r="E59" s="49">
        <f>E60+E62+E61+E63+E64</f>
        <v>58556</v>
      </c>
      <c r="F59" s="49">
        <f>F60+F62+F64</f>
        <v>12002.96</v>
      </c>
      <c r="G59" s="22">
        <f t="shared" ref="G59:I59" si="20">SUM(G60:G60)</f>
        <v>0</v>
      </c>
      <c r="H59" s="58">
        <f>SUM(H60:H64)</f>
        <v>46553.04</v>
      </c>
      <c r="I59" s="106">
        <f t="shared" si="20"/>
        <v>0</v>
      </c>
      <c r="J59" s="229"/>
    </row>
    <row r="60" spans="1:10" ht="25.5" customHeight="1" thickTop="1" x14ac:dyDescent="0.25">
      <c r="A60" s="209"/>
      <c r="B60" s="191">
        <v>80101</v>
      </c>
      <c r="C60" s="82" t="s">
        <v>71</v>
      </c>
      <c r="D60" s="40">
        <f>E60</f>
        <v>15798.619999999999</v>
      </c>
      <c r="E60" s="40">
        <f>F60+H60</f>
        <v>15798.619999999999</v>
      </c>
      <c r="F60" s="40">
        <v>2.96</v>
      </c>
      <c r="G60" s="24"/>
      <c r="H60" s="40">
        <v>15795.66</v>
      </c>
      <c r="I60" s="107"/>
      <c r="J60" s="230" t="s">
        <v>66</v>
      </c>
    </row>
    <row r="61" spans="1:10" ht="25.5" customHeight="1" x14ac:dyDescent="0.25">
      <c r="A61" s="210"/>
      <c r="B61" s="191">
        <v>80101</v>
      </c>
      <c r="C61" s="82" t="s">
        <v>72</v>
      </c>
      <c r="D61" s="40">
        <f t="shared" ref="D61:D62" si="21">E61</f>
        <v>15714.48</v>
      </c>
      <c r="E61" s="40">
        <f t="shared" ref="E61:E62" si="22">F61+H61</f>
        <v>15714.48</v>
      </c>
      <c r="F61" s="40"/>
      <c r="G61" s="24"/>
      <c r="H61" s="40">
        <v>15714.48</v>
      </c>
      <c r="I61" s="107"/>
      <c r="J61" s="231" t="s">
        <v>70</v>
      </c>
    </row>
    <row r="62" spans="1:10" ht="27" customHeight="1" x14ac:dyDescent="0.25">
      <c r="A62" s="211"/>
      <c r="B62" s="172">
        <v>80101</v>
      </c>
      <c r="C62" s="110" t="s">
        <v>73</v>
      </c>
      <c r="D62" s="158">
        <f t="shared" si="21"/>
        <v>15042.9</v>
      </c>
      <c r="E62" s="158">
        <f t="shared" si="22"/>
        <v>15042.9</v>
      </c>
      <c r="F62" s="111"/>
      <c r="G62" s="112"/>
      <c r="H62" s="111">
        <v>15042.9</v>
      </c>
      <c r="I62" s="113"/>
      <c r="J62" s="232" t="s">
        <v>67</v>
      </c>
    </row>
    <row r="63" spans="1:10" ht="27" hidden="1" customHeight="1" x14ac:dyDescent="0.25">
      <c r="A63" s="211"/>
      <c r="B63" s="172"/>
      <c r="C63" s="220"/>
      <c r="D63" s="228"/>
      <c r="E63" s="111"/>
      <c r="F63" s="111"/>
      <c r="G63" s="112"/>
      <c r="H63" s="111"/>
      <c r="I63" s="112"/>
      <c r="J63" s="232" t="s">
        <v>70</v>
      </c>
    </row>
    <row r="64" spans="1:10" ht="16.5" customHeight="1" thickBot="1" x14ac:dyDescent="0.3">
      <c r="A64" s="211"/>
      <c r="B64" s="172">
        <v>80101</v>
      </c>
      <c r="C64" s="220" t="s">
        <v>104</v>
      </c>
      <c r="D64" s="111">
        <v>12000</v>
      </c>
      <c r="E64" s="111">
        <v>12000</v>
      </c>
      <c r="F64" s="111">
        <v>12000</v>
      </c>
      <c r="G64" s="112"/>
      <c r="H64" s="111"/>
      <c r="I64" s="112"/>
      <c r="J64" s="232" t="s">
        <v>66</v>
      </c>
    </row>
    <row r="65" spans="1:10" ht="19.5" customHeight="1" thickTop="1" thickBot="1" x14ac:dyDescent="0.3">
      <c r="A65" s="257">
        <v>852</v>
      </c>
      <c r="B65" s="258"/>
      <c r="C65" s="259" t="s">
        <v>99</v>
      </c>
      <c r="D65" s="49">
        <f>E65</f>
        <v>79962</v>
      </c>
      <c r="E65" s="49">
        <f>E66+E67</f>
        <v>79962</v>
      </c>
      <c r="F65" s="49">
        <f>F66+F67</f>
        <v>79962</v>
      </c>
      <c r="G65" s="260"/>
      <c r="H65" s="261"/>
      <c r="I65" s="260"/>
      <c r="J65" s="262"/>
    </row>
    <row r="66" spans="1:10" s="3" customFormat="1" ht="19.5" customHeight="1" thickTop="1" x14ac:dyDescent="0.25">
      <c r="A66" s="255"/>
      <c r="B66" s="179">
        <v>85219</v>
      </c>
      <c r="C66" s="263" t="s">
        <v>105</v>
      </c>
      <c r="D66" s="42">
        <f>E66</f>
        <v>12962</v>
      </c>
      <c r="E66" s="42">
        <v>12962</v>
      </c>
      <c r="F66" s="42">
        <v>12962</v>
      </c>
      <c r="G66" s="256"/>
      <c r="H66" s="42"/>
      <c r="I66" s="256"/>
      <c r="J66" s="243" t="s">
        <v>106</v>
      </c>
    </row>
    <row r="67" spans="1:10" ht="18" customHeight="1" thickBot="1" x14ac:dyDescent="0.3">
      <c r="A67" s="211"/>
      <c r="B67" s="172">
        <v>85219</v>
      </c>
      <c r="C67" s="220" t="s">
        <v>100</v>
      </c>
      <c r="D67" s="111">
        <v>67000</v>
      </c>
      <c r="E67" s="111">
        <v>67000</v>
      </c>
      <c r="F67" s="111">
        <v>67000</v>
      </c>
      <c r="G67" s="112"/>
      <c r="H67" s="111"/>
      <c r="I67" s="112"/>
      <c r="J67" s="232" t="s">
        <v>13</v>
      </c>
    </row>
    <row r="68" spans="1:10" ht="27" customHeight="1" thickTop="1" thickBot="1" x14ac:dyDescent="0.3">
      <c r="A68" s="159">
        <v>853</v>
      </c>
      <c r="B68" s="192"/>
      <c r="C68" s="148" t="s">
        <v>93</v>
      </c>
      <c r="D68" s="149">
        <f t="shared" ref="D68:D73" si="23">E68</f>
        <v>235000</v>
      </c>
      <c r="E68" s="150">
        <f>E69</f>
        <v>235000</v>
      </c>
      <c r="F68" s="151">
        <f>F69</f>
        <v>100000</v>
      </c>
      <c r="G68" s="150"/>
      <c r="H68" s="152">
        <f>H69+H70</f>
        <v>135000</v>
      </c>
      <c r="I68" s="153">
        <f>I69+I70</f>
        <v>0</v>
      </c>
      <c r="J68" s="262"/>
    </row>
    <row r="69" spans="1:10" ht="20.25" customHeight="1" thickTop="1" thickBot="1" x14ac:dyDescent="0.3">
      <c r="A69" s="160"/>
      <c r="B69" s="193">
        <v>85395</v>
      </c>
      <c r="C69" s="161" t="s">
        <v>94</v>
      </c>
      <c r="D69" s="162">
        <f t="shared" si="23"/>
        <v>235000</v>
      </c>
      <c r="E69" s="163">
        <f>F69+H69</f>
        <v>235000</v>
      </c>
      <c r="F69" s="164">
        <v>100000</v>
      </c>
      <c r="G69" s="163"/>
      <c r="H69" s="165">
        <v>135000</v>
      </c>
      <c r="I69" s="166">
        <v>0</v>
      </c>
      <c r="J69" s="251" t="s">
        <v>95</v>
      </c>
    </row>
    <row r="70" spans="1:10" ht="19.5" customHeight="1" thickTop="1" thickBot="1" x14ac:dyDescent="0.3">
      <c r="A70" s="206">
        <v>900</v>
      </c>
      <c r="B70" s="182"/>
      <c r="C70" s="21" t="s">
        <v>85</v>
      </c>
      <c r="D70" s="41">
        <f t="shared" si="23"/>
        <v>142340</v>
      </c>
      <c r="E70" s="41">
        <f>F70</f>
        <v>142340</v>
      </c>
      <c r="F70" s="41">
        <f>F71</f>
        <v>142340</v>
      </c>
      <c r="G70" s="20"/>
      <c r="H70" s="55"/>
      <c r="I70" s="94"/>
      <c r="J70" s="252"/>
    </row>
    <row r="71" spans="1:10" ht="28.5" customHeight="1" thickTop="1" thickBot="1" x14ac:dyDescent="0.3">
      <c r="A71" s="207"/>
      <c r="B71" s="183">
        <v>90002</v>
      </c>
      <c r="C71" s="137" t="s">
        <v>86</v>
      </c>
      <c r="D71" s="42">
        <f t="shared" si="23"/>
        <v>142340</v>
      </c>
      <c r="E71" s="42">
        <f>F71</f>
        <v>142340</v>
      </c>
      <c r="F71" s="42">
        <v>142340</v>
      </c>
      <c r="G71" s="114"/>
      <c r="H71" s="59" t="s">
        <v>96</v>
      </c>
      <c r="I71" s="115"/>
      <c r="J71" s="243" t="s">
        <v>13</v>
      </c>
    </row>
    <row r="72" spans="1:10" ht="18" customHeight="1" thickTop="1" thickBot="1" x14ac:dyDescent="0.3">
      <c r="A72" s="206">
        <v>921</v>
      </c>
      <c r="B72" s="182"/>
      <c r="C72" s="21" t="s">
        <v>18</v>
      </c>
      <c r="D72" s="41">
        <f>E72</f>
        <v>2387537</v>
      </c>
      <c r="E72" s="41">
        <f>SUM(E73:E85)</f>
        <v>2387537</v>
      </c>
      <c r="F72" s="41">
        <f>SUM(F73:F85)</f>
        <v>933390</v>
      </c>
      <c r="G72" s="20">
        <f>SUM(G83:G83)</f>
        <v>0</v>
      </c>
      <c r="H72" s="55">
        <f>H73+H74+H75+H76+H77+H78+H79+H80+H81+H82</f>
        <v>1454147</v>
      </c>
      <c r="I72" s="94">
        <f>SUM(I83:I83)</f>
        <v>0</v>
      </c>
      <c r="J72" s="252"/>
    </row>
    <row r="73" spans="1:10" ht="35.25" customHeight="1" thickTop="1" x14ac:dyDescent="0.25">
      <c r="A73" s="207"/>
      <c r="B73" s="183">
        <v>92109</v>
      </c>
      <c r="C73" s="81" t="s">
        <v>55</v>
      </c>
      <c r="D73" s="42">
        <f t="shared" si="23"/>
        <v>163281</v>
      </c>
      <c r="E73" s="42">
        <f>F73+H73</f>
        <v>163281</v>
      </c>
      <c r="F73" s="42">
        <v>40169</v>
      </c>
      <c r="G73" s="114"/>
      <c r="H73" s="59">
        <v>123112</v>
      </c>
      <c r="I73" s="115"/>
      <c r="J73" s="236" t="s">
        <v>90</v>
      </c>
    </row>
    <row r="74" spans="1:10" ht="39" customHeight="1" x14ac:dyDescent="0.25">
      <c r="A74" s="208"/>
      <c r="B74" s="184">
        <v>92109</v>
      </c>
      <c r="C74" s="85" t="s">
        <v>56</v>
      </c>
      <c r="D74" s="48">
        <f t="shared" ref="D74:D85" si="24">E74</f>
        <v>176315</v>
      </c>
      <c r="E74" s="48">
        <f t="shared" ref="E74:E82" si="25">F74+H74</f>
        <v>176315</v>
      </c>
      <c r="F74" s="48">
        <v>70078</v>
      </c>
      <c r="G74" s="10"/>
      <c r="H74" s="57">
        <v>106237</v>
      </c>
      <c r="I74" s="108"/>
      <c r="J74" s="236" t="s">
        <v>90</v>
      </c>
    </row>
    <row r="75" spans="1:10" ht="37.5" customHeight="1" x14ac:dyDescent="0.25">
      <c r="A75" s="208"/>
      <c r="B75" s="184">
        <v>92109</v>
      </c>
      <c r="C75" s="85" t="s">
        <v>57</v>
      </c>
      <c r="D75" s="48">
        <f t="shared" si="24"/>
        <v>291125</v>
      </c>
      <c r="E75" s="48">
        <f t="shared" si="25"/>
        <v>291125</v>
      </c>
      <c r="F75" s="48">
        <v>166311</v>
      </c>
      <c r="G75" s="10"/>
      <c r="H75" s="57">
        <v>124814</v>
      </c>
      <c r="I75" s="108"/>
      <c r="J75" s="236" t="s">
        <v>90</v>
      </c>
    </row>
    <row r="76" spans="1:10" ht="39.75" customHeight="1" x14ac:dyDescent="0.25">
      <c r="A76" s="216"/>
      <c r="B76" s="184">
        <v>92109</v>
      </c>
      <c r="C76" s="85" t="s">
        <v>75</v>
      </c>
      <c r="D76" s="48">
        <f t="shared" si="24"/>
        <v>156011</v>
      </c>
      <c r="E76" s="48">
        <f t="shared" si="25"/>
        <v>156011</v>
      </c>
      <c r="F76" s="48">
        <v>44022</v>
      </c>
      <c r="G76" s="10"/>
      <c r="H76" s="57">
        <v>111989</v>
      </c>
      <c r="I76" s="108"/>
      <c r="J76" s="236" t="s">
        <v>90</v>
      </c>
    </row>
    <row r="77" spans="1:10" ht="33.75" customHeight="1" x14ac:dyDescent="0.25">
      <c r="A77" s="208"/>
      <c r="B77" s="184">
        <v>92109</v>
      </c>
      <c r="C77" s="85" t="s">
        <v>58</v>
      </c>
      <c r="D77" s="48">
        <f t="shared" si="24"/>
        <v>162060</v>
      </c>
      <c r="E77" s="48">
        <f t="shared" si="25"/>
        <v>162060</v>
      </c>
      <c r="F77" s="48">
        <v>40473</v>
      </c>
      <c r="G77" s="10"/>
      <c r="H77" s="57">
        <v>121587</v>
      </c>
      <c r="I77" s="108"/>
      <c r="J77" s="236" t="s">
        <v>90</v>
      </c>
    </row>
    <row r="78" spans="1:10" ht="38.25" customHeight="1" x14ac:dyDescent="0.25">
      <c r="A78" s="208"/>
      <c r="B78" s="184">
        <v>92109</v>
      </c>
      <c r="C78" s="85" t="s">
        <v>59</v>
      </c>
      <c r="D78" s="48">
        <f t="shared" si="24"/>
        <v>256844</v>
      </c>
      <c r="E78" s="48">
        <f t="shared" si="25"/>
        <v>256844</v>
      </c>
      <c r="F78" s="48">
        <v>43087</v>
      </c>
      <c r="G78" s="10"/>
      <c r="H78" s="57">
        <v>213757</v>
      </c>
      <c r="I78" s="108"/>
      <c r="J78" s="236" t="s">
        <v>90</v>
      </c>
    </row>
    <row r="79" spans="1:10" ht="42.75" customHeight="1" x14ac:dyDescent="0.25">
      <c r="A79" s="208"/>
      <c r="B79" s="184">
        <v>92109</v>
      </c>
      <c r="C79" s="85" t="s">
        <v>60</v>
      </c>
      <c r="D79" s="48">
        <f t="shared" si="24"/>
        <v>173955</v>
      </c>
      <c r="E79" s="48">
        <f t="shared" si="25"/>
        <v>173955</v>
      </c>
      <c r="F79" s="48">
        <v>47810</v>
      </c>
      <c r="G79" s="10"/>
      <c r="H79" s="57">
        <v>126145</v>
      </c>
      <c r="I79" s="108"/>
      <c r="J79" s="236" t="s">
        <v>90</v>
      </c>
    </row>
    <row r="80" spans="1:10" ht="39" customHeight="1" x14ac:dyDescent="0.25">
      <c r="A80" s="208"/>
      <c r="B80" s="184">
        <v>92109</v>
      </c>
      <c r="C80" s="85" t="s">
        <v>61</v>
      </c>
      <c r="D80" s="48">
        <f t="shared" si="24"/>
        <v>242008</v>
      </c>
      <c r="E80" s="48">
        <f t="shared" si="25"/>
        <v>242008</v>
      </c>
      <c r="F80" s="48">
        <v>40413</v>
      </c>
      <c r="G80" s="10"/>
      <c r="H80" s="57">
        <v>201595</v>
      </c>
      <c r="I80" s="108"/>
      <c r="J80" s="236" t="s">
        <v>90</v>
      </c>
    </row>
    <row r="81" spans="1:10" ht="39.75" customHeight="1" x14ac:dyDescent="0.25">
      <c r="A81" s="208"/>
      <c r="B81" s="184">
        <v>92109</v>
      </c>
      <c r="C81" s="85" t="s">
        <v>62</v>
      </c>
      <c r="D81" s="48">
        <f t="shared" si="24"/>
        <v>165741</v>
      </c>
      <c r="E81" s="48">
        <f t="shared" si="25"/>
        <v>165741</v>
      </c>
      <c r="F81" s="48">
        <v>40169</v>
      </c>
      <c r="G81" s="10"/>
      <c r="H81" s="57">
        <v>125572</v>
      </c>
      <c r="I81" s="108"/>
      <c r="J81" s="236" t="s">
        <v>90</v>
      </c>
    </row>
    <row r="82" spans="1:10" ht="37.5" customHeight="1" x14ac:dyDescent="0.25">
      <c r="A82" s="208"/>
      <c r="B82" s="184">
        <v>92109</v>
      </c>
      <c r="C82" s="85" t="s">
        <v>63</v>
      </c>
      <c r="D82" s="48">
        <f t="shared" si="24"/>
        <v>402197</v>
      </c>
      <c r="E82" s="48">
        <f t="shared" si="25"/>
        <v>402197</v>
      </c>
      <c r="F82" s="48">
        <v>202858</v>
      </c>
      <c r="G82" s="10"/>
      <c r="H82" s="57">
        <v>199339</v>
      </c>
      <c r="I82" s="108"/>
      <c r="J82" s="236" t="s">
        <v>90</v>
      </c>
    </row>
    <row r="83" spans="1:10" ht="17.25" customHeight="1" x14ac:dyDescent="0.25">
      <c r="A83" s="210"/>
      <c r="B83" s="172">
        <v>92109</v>
      </c>
      <c r="C83" s="81" t="s">
        <v>33</v>
      </c>
      <c r="D83" s="48">
        <f t="shared" si="24"/>
        <v>95000</v>
      </c>
      <c r="E83" s="48">
        <f>F83</f>
        <v>95000</v>
      </c>
      <c r="F83" s="125">
        <v>95000</v>
      </c>
      <c r="G83" s="126"/>
      <c r="H83" s="61"/>
      <c r="I83" s="126"/>
      <c r="J83" s="233" t="s">
        <v>13</v>
      </c>
    </row>
    <row r="84" spans="1:10" ht="27.75" customHeight="1" thickBot="1" x14ac:dyDescent="0.3">
      <c r="A84" s="217"/>
      <c r="B84" s="172">
        <v>92109</v>
      </c>
      <c r="C84" s="136" t="s">
        <v>83</v>
      </c>
      <c r="D84" s="127">
        <f t="shared" si="24"/>
        <v>18000</v>
      </c>
      <c r="E84" s="127">
        <f>F84</f>
        <v>18000</v>
      </c>
      <c r="F84" s="111">
        <v>18000</v>
      </c>
      <c r="G84" s="128"/>
      <c r="H84" s="71"/>
      <c r="I84" s="128"/>
      <c r="J84" s="241" t="s">
        <v>13</v>
      </c>
    </row>
    <row r="85" spans="1:10" ht="25.5" customHeight="1" thickTop="1" thickBot="1" x14ac:dyDescent="0.3">
      <c r="A85" s="194"/>
      <c r="B85" s="172">
        <v>92109</v>
      </c>
      <c r="C85" s="129" t="s">
        <v>92</v>
      </c>
      <c r="D85" s="127">
        <f t="shared" si="24"/>
        <v>85000</v>
      </c>
      <c r="E85" s="127">
        <f>F85</f>
        <v>85000</v>
      </c>
      <c r="F85" s="111">
        <v>85000</v>
      </c>
      <c r="G85" s="128"/>
      <c r="H85" s="71"/>
      <c r="I85" s="128"/>
      <c r="J85" s="253" t="s">
        <v>13</v>
      </c>
    </row>
    <row r="86" spans="1:10" ht="15.75" customHeight="1" thickTop="1" thickBot="1" x14ac:dyDescent="0.3">
      <c r="A86" s="267" t="s">
        <v>19</v>
      </c>
      <c r="B86" s="268"/>
      <c r="C86" s="269"/>
      <c r="D86" s="133">
        <f>D8+D17+D35+D49+D59+D72+D54+D70+D68+D65</f>
        <v>9686092</v>
      </c>
      <c r="E86" s="133">
        <f>E8+E17+E35+E49+E59+E72+E54+E70+E68+E65</f>
        <v>9686092</v>
      </c>
      <c r="F86" s="133">
        <f>F8+F17+F35+F49+F59+F72+F54+F70+F68+F65</f>
        <v>4509645</v>
      </c>
      <c r="G86" s="133">
        <f>G8+G17+G35+G49+G59+G72+G54+G70</f>
        <v>0</v>
      </c>
      <c r="H86" s="133">
        <f>H8+H17+H35+H49+H59+H72+H54+H70+H68</f>
        <v>5176447</v>
      </c>
      <c r="I86" s="109">
        <f>I8+I17+I35+I49+I59+I72+I54</f>
        <v>0</v>
      </c>
      <c r="J86" s="254"/>
    </row>
    <row r="87" spans="1:10" ht="15" customHeight="1" thickTop="1" x14ac:dyDescent="0.25"/>
  </sheetData>
  <mergeCells count="12">
    <mergeCell ref="E5:E6"/>
    <mergeCell ref="F5:I5"/>
    <mergeCell ref="A86:C86"/>
    <mergeCell ref="F1:J1"/>
    <mergeCell ref="H2:J2"/>
    <mergeCell ref="A3:J3"/>
    <mergeCell ref="A4:A6"/>
    <mergeCell ref="B4:B6"/>
    <mergeCell ref="C4:C6"/>
    <mergeCell ref="D4:D6"/>
    <mergeCell ref="E4:I4"/>
    <mergeCell ref="J4:J6"/>
  </mergeCells>
  <phoneticPr fontId="22" type="noConversion"/>
  <pageMargins left="0.23622047244094491" right="3.937007874015748E-2" top="0.5312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 S</cp:lastModifiedBy>
  <cp:lastPrinted>2023-12-19T09:08:15Z</cp:lastPrinted>
  <dcterms:created xsi:type="dcterms:W3CDTF">2017-11-13T14:05:37Z</dcterms:created>
  <dcterms:modified xsi:type="dcterms:W3CDTF">2023-12-19T09:08:36Z</dcterms:modified>
</cp:coreProperties>
</file>