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4\SESJE 2024\09.20 Zarządzenie\"/>
    </mc:Choice>
  </mc:AlternateContent>
  <xr:revisionPtr revIDLastSave="0" documentId="13_ncr:1_{84FAECAD-1804-49BD-A44C-CA7D7B1D1E2D}" xr6:coauthVersionLast="47" xr6:coauthVersionMax="47" xr10:uidLastSave="{00000000-0000-0000-0000-000000000000}"/>
  <bookViews>
    <workbookView xWindow="-120" yWindow="-120" windowWidth="29040" windowHeight="15840" xr2:uid="{A5E8CD1B-D048-4DE0-A5C4-BFF8CE57E888}"/>
  </bookViews>
  <sheets>
    <sheet name="zadania inwestycyjn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2" l="1"/>
  <c r="D80" i="2" s="1"/>
  <c r="F67" i="2"/>
  <c r="H67" i="2"/>
  <c r="E38" i="2"/>
  <c r="D38" i="2" s="1"/>
  <c r="E39" i="2"/>
  <c r="D39" i="2" s="1"/>
  <c r="E82" i="2"/>
  <c r="D82" i="2" s="1"/>
  <c r="H9" i="2"/>
  <c r="E14" i="2"/>
  <c r="D14" i="2" s="1"/>
  <c r="E28" i="2"/>
  <c r="D28" i="2" s="1"/>
  <c r="F9" i="2"/>
  <c r="D17" i="2"/>
  <c r="E59" i="2"/>
  <c r="D59" i="2" s="1"/>
  <c r="F55" i="2"/>
  <c r="E61" i="2"/>
  <c r="D61" i="2" s="1"/>
  <c r="E60" i="2"/>
  <c r="D60" i="2" s="1"/>
  <c r="D81" i="2"/>
  <c r="F43" i="2"/>
  <c r="E48" i="2"/>
  <c r="D48" i="2" s="1"/>
  <c r="E66" i="2"/>
  <c r="D66" i="2" s="1"/>
  <c r="E65" i="2"/>
  <c r="D65" i="2" s="1"/>
  <c r="F64" i="2"/>
  <c r="H64" i="2"/>
  <c r="E37" i="2"/>
  <c r="D37" i="2" s="1"/>
  <c r="E25" i="2"/>
  <c r="D25" i="2" s="1"/>
  <c r="E24" i="2"/>
  <c r="D24" i="2" s="1"/>
  <c r="E49" i="2"/>
  <c r="D49" i="2" s="1"/>
  <c r="F18" i="2"/>
  <c r="E26" i="2"/>
  <c r="D26" i="2" s="1"/>
  <c r="F31" i="2"/>
  <c r="G31" i="2"/>
  <c r="H31" i="2"/>
  <c r="I31" i="2"/>
  <c r="G67" i="2"/>
  <c r="I67" i="2"/>
  <c r="F62" i="2"/>
  <c r="G62" i="2"/>
  <c r="H62" i="2"/>
  <c r="I62" i="2"/>
  <c r="G55" i="2"/>
  <c r="H55" i="2"/>
  <c r="I55" i="2"/>
  <c r="F51" i="2"/>
  <c r="G51" i="2"/>
  <c r="H51" i="2"/>
  <c r="I51" i="2"/>
  <c r="G43" i="2"/>
  <c r="H43" i="2"/>
  <c r="I43" i="2"/>
  <c r="E69" i="2"/>
  <c r="D69" i="2" s="1"/>
  <c r="E70" i="2"/>
  <c r="D70" i="2" s="1"/>
  <c r="E71" i="2"/>
  <c r="D71" i="2" s="1"/>
  <c r="E72" i="2"/>
  <c r="D72" i="2" s="1"/>
  <c r="E73" i="2"/>
  <c r="D73" i="2" s="1"/>
  <c r="E74" i="2"/>
  <c r="D74" i="2" s="1"/>
  <c r="E75" i="2"/>
  <c r="D75" i="2" s="1"/>
  <c r="E76" i="2"/>
  <c r="D76" i="2" s="1"/>
  <c r="E77" i="2"/>
  <c r="D77" i="2" s="1"/>
  <c r="E78" i="2"/>
  <c r="D78" i="2" s="1"/>
  <c r="E79" i="2"/>
  <c r="D79" i="2" s="1"/>
  <c r="E63" i="2"/>
  <c r="D63" i="2" s="1"/>
  <c r="D62" i="2" s="1"/>
  <c r="E57" i="2"/>
  <c r="D57" i="2" s="1"/>
  <c r="E58" i="2"/>
  <c r="D58" i="2" s="1"/>
  <c r="E56" i="2"/>
  <c r="D56" i="2" s="1"/>
  <c r="E33" i="2"/>
  <c r="D33" i="2" s="1"/>
  <c r="E34" i="2"/>
  <c r="D34" i="2" s="1"/>
  <c r="E35" i="2"/>
  <c r="D35" i="2" s="1"/>
  <c r="E36" i="2"/>
  <c r="D36" i="2" s="1"/>
  <c r="E40" i="2"/>
  <c r="D40" i="2" s="1"/>
  <c r="E41" i="2"/>
  <c r="D41" i="2" s="1"/>
  <c r="E42" i="2"/>
  <c r="D42" i="2" s="1"/>
  <c r="E44" i="2"/>
  <c r="D44" i="2" s="1"/>
  <c r="E45" i="2"/>
  <c r="D45" i="2" s="1"/>
  <c r="E46" i="2"/>
  <c r="D46" i="2" s="1"/>
  <c r="E47" i="2"/>
  <c r="D47" i="2" s="1"/>
  <c r="E50" i="2"/>
  <c r="D50" i="2" s="1"/>
  <c r="E52" i="2"/>
  <c r="D52" i="2" s="1"/>
  <c r="E53" i="2"/>
  <c r="D53" i="2" s="1"/>
  <c r="E54" i="2"/>
  <c r="D54" i="2" s="1"/>
  <c r="E32" i="2"/>
  <c r="D32" i="2" s="1"/>
  <c r="E30" i="2"/>
  <c r="E29" i="2" s="1"/>
  <c r="E20" i="2"/>
  <c r="E21" i="2"/>
  <c r="D21" i="2" s="1"/>
  <c r="E23" i="2"/>
  <c r="D23" i="2" s="1"/>
  <c r="E27" i="2"/>
  <c r="D27" i="2" s="1"/>
  <c r="E19" i="2"/>
  <c r="D19" i="2" s="1"/>
  <c r="E11" i="2"/>
  <c r="E12" i="2"/>
  <c r="D12" i="2" s="1"/>
  <c r="E15" i="2"/>
  <c r="D15" i="2" s="1"/>
  <c r="E16" i="2"/>
  <c r="D16" i="2" s="1"/>
  <c r="E10" i="2"/>
  <c r="D10" i="2" s="1"/>
  <c r="F29" i="2"/>
  <c r="G29" i="2"/>
  <c r="H29" i="2"/>
  <c r="I29" i="2"/>
  <c r="G18" i="2"/>
  <c r="H18" i="2"/>
  <c r="I18" i="2"/>
  <c r="J18" i="2"/>
  <c r="G9" i="2"/>
  <c r="I9" i="2"/>
  <c r="J9" i="2"/>
  <c r="D67" i="2" l="1"/>
  <c r="E67" i="2"/>
  <c r="E9" i="2"/>
  <c r="D55" i="2"/>
  <c r="E55" i="2"/>
  <c r="F83" i="2"/>
  <c r="E64" i="2"/>
  <c r="D64" i="2" s="1"/>
  <c r="H83" i="2"/>
  <c r="D43" i="2"/>
  <c r="I83" i="2"/>
  <c r="E43" i="2"/>
  <c r="G83" i="2"/>
  <c r="D51" i="2"/>
  <c r="E18" i="2"/>
  <c r="D30" i="2"/>
  <c r="D29" i="2" s="1"/>
  <c r="D11" i="2"/>
  <c r="D9" i="2" s="1"/>
  <c r="D31" i="2"/>
  <c r="E31" i="2"/>
  <c r="E51" i="2"/>
  <c r="E62" i="2"/>
  <c r="D20" i="2"/>
  <c r="D18" i="2" s="1"/>
  <c r="D83" i="2" l="1"/>
  <c r="E83" i="2"/>
</calcChain>
</file>

<file path=xl/sharedStrings.xml><?xml version="1.0" encoding="utf-8"?>
<sst xmlns="http://schemas.openxmlformats.org/spreadsheetml/2006/main" count="160" uniqueCount="104">
  <si>
    <t>WYDATKI  INWESTYCYJNE  NA  2024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</si>
  <si>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</si>
  <si>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</si>
  <si>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</si>
  <si>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</si>
  <si>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</si>
  <si>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</si>
  <si>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2024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</si>
  <si>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</si>
  <si>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</si>
  <si>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</si>
  <si>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</si>
  <si>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</si>
  <si>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</si>
  <si>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</si>
  <si>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O1043</t>
  </si>
  <si>
    <t>Urząd Gminy</t>
  </si>
  <si>
    <t>01043</t>
  </si>
  <si>
    <t>01044</t>
  </si>
  <si>
    <t>Transport i łączność - drogi gminne</t>
  </si>
  <si>
    <t>Turystyka</t>
  </si>
  <si>
    <t>Gospodarka mieszkaniowa</t>
  </si>
  <si>
    <t>Administracja Publiczna</t>
  </si>
  <si>
    <t>Bezpieczeństwo publiczne i ochrona przeciwpożarowa</t>
  </si>
  <si>
    <t>Oświata i wychowanie</t>
  </si>
  <si>
    <t>Modernizacja budynku gminnego w miejscowości Kłębowo, gmina wiejska Lidzbark Warmiński związana   z utworzeniem  Domu Seniora</t>
  </si>
  <si>
    <t>Kultura i ochrona dziedzictwa narodowego</t>
  </si>
  <si>
    <t>OGÓŁEM</t>
  </si>
  <si>
    <t xml:space="preserve">Modernizacja odcinka drogi publicznej nr 117011N Ignalin Bobrownik Etap II </t>
  </si>
  <si>
    <t>Modernizacja drogi wewnętrznej położonej na dz. nr 338 /2 obręb  Rogóż</t>
  </si>
  <si>
    <t xml:space="preserve">Leśna przystań rowerowa w miejscowości Łaniewo </t>
  </si>
  <si>
    <t xml:space="preserve">Modernizacja budynku komunalnego  Koniewo 14- wymiana drzwi wejściowych do budynku, montaż poręczy </t>
  </si>
  <si>
    <t>Modernizacja budynku komunalnego  Stryjkowo 11 m.5 -  przebudowa pieca kaflowego</t>
  </si>
  <si>
    <t>Modernizacja sieci internetowej i wizyjnej (monitoring)</t>
  </si>
  <si>
    <t xml:space="preserve">Modernizacja budynku Urzędu Gminy  (hydranty, pomieszczenie socjalne) </t>
  </si>
  <si>
    <t>Poprawa efektywności energetycznej budynków i instalacji publicznych w Gminie Lidzbark Warmiński (termomodernizacja budynku OSP Runowo)</t>
  </si>
  <si>
    <t>Poprawa efektywności energetycznej budynków i instalacji publicznych w Gminie Lidzbark Warmiński (termomodernizacja budynku OSP Stryjkowo)</t>
  </si>
  <si>
    <t>Poprawa efektywności energetycznej budynków i instalacji publicznych w Gminie Lidzbark Warmiński (termomodernizacja budynku OSP Rogóż)</t>
  </si>
  <si>
    <t>Modernizacja Szkoły Podstawowej w Rogóżu</t>
  </si>
  <si>
    <t xml:space="preserve">Poprawa efektywności energetycznej Szkoły Podstawowej w Kraszewie  </t>
  </si>
  <si>
    <t>Pomoc społeczna</t>
  </si>
  <si>
    <t>Poprawa efektywności energetycznej budynków i instalacji publicznych w Gminie Lidzbark Warmiński (termomodernizacja świetlicy w Blankach)</t>
  </si>
  <si>
    <t>Poprawa efektywności energetycznej budynków i instalacji publicznych w Gminie Lidzbark Warmiński (termomodernizacja świetlicy w Kłębowie )</t>
  </si>
  <si>
    <t>Poprawa efektywności energetycznej budynków i instalacji publicznych w Gminie Lidzbark Warmiński (termomodernizacja świetlicy w Kraszewie)</t>
  </si>
  <si>
    <t>Poprawa efektywności energetycznej budynków i instalacji publicznych w Gminie Lidzbark Warmiński (termomodernizacja świetlicy w Łaniewie )</t>
  </si>
  <si>
    <t>Poprawa efektywności energetycznej budynków i instalacji publicznych w Gminie Lidzbark Warmiński (termomodernizacja świetlicy w Miejskiej Woli)</t>
  </si>
  <si>
    <t>Poprawa efektywności energetycznej budynków i instalacji publicznych w Gminie Lidzbark Warmiński (termomodernizacja świetlicy w Miłogórzu )</t>
  </si>
  <si>
    <t>Poprawa efektywności energetycznej budynków i instalacji publicznych w Gminie Lidzbark Warmiński (termomodernizacja świetlicy w Morawie)</t>
  </si>
  <si>
    <t>Poprawa efektywności energetycznej budynków i instalacji publicznych w Gminie Lidzbark Warmiński (termomodernizacja świetlicy w Nowosadach)</t>
  </si>
  <si>
    <t>Poprawa efektywności energetycznej budynków i instalacji publicznych w Gminie Lidzbark Warmiński (termomodernizacja świetlicy w Sarnowie)</t>
  </si>
  <si>
    <t>Poprawa efektywności energetycznej budynków i instalacji publicznych w Gminie Lidzbark Warmiński (termomodernizacja GCK w Pilniku)</t>
  </si>
  <si>
    <t xml:space="preserve">Rozbudowa oczyszczalni Rogóż (Projekt: poprawa gospodarki wodno-ściekowej w gminie Lidzbark Warmiński) </t>
  </si>
  <si>
    <t>Modernizacja drogi publicznej nr 117022N Koniewo Żytowo</t>
  </si>
  <si>
    <t>Modernizacja budynku komunalnego  Bugi 13 -  montaż nawietrzników w oknach plastikowych, remont klatka schodowa, drzwi, schody</t>
  </si>
  <si>
    <t>Projekt na zagospodarowanie placu przy Urzędzie Gminy</t>
  </si>
  <si>
    <t xml:space="preserve">Rozbudowa Stacji Uzdatniania wody w Redach  (Projekt: poprawa gospodarki wodno-ściekowej w gminie Lidzbark Warmiński) </t>
  </si>
  <si>
    <t>Dofinansowanie do budowy wodociągów</t>
  </si>
  <si>
    <t>Poprawa efektywności energetycznej budynku Urzędu Gminy Lidzbark Warmiński</t>
  </si>
  <si>
    <t>Modernizacja budynku komunalnego  Długołęka 9 - budynek wielofunkcyjny postawienie betonów lego na boksy</t>
  </si>
  <si>
    <t xml:space="preserve">Modernizacja budynku komunalnego  Długołęka 9  budynek magazynowo warsztatowy </t>
  </si>
  <si>
    <t>Modernizacja budynku komunalnego Długołęka 9 budynek wielofunkcyjny  (szambo, rynny)</t>
  </si>
  <si>
    <t xml:space="preserve">Modernizacja budynku komunalnego  Długołęka 9 budynek biurowo-usługowy </t>
  </si>
  <si>
    <t>Modernizacja budynku komunalnego  Rogóz 19/4 -  instalacja elektryczna</t>
  </si>
  <si>
    <t>Modernizacja budynku komunalnego  Runowo 41 -( dach oraz lokal mieszkalny; wymiana instalacji elektrycznej)</t>
  </si>
  <si>
    <t>Modernizacja świetlicy Nowa Wieś Wielka - naprawa dachu, malowanie, grzejnik elektryczne, zabezpieczenie przewodów elektrycznych</t>
  </si>
  <si>
    <t>Urząd Gminy (Polski Ład)</t>
  </si>
  <si>
    <t>Urząd Gminy (COVID)</t>
  </si>
  <si>
    <t>Urząd Gminy (PROW)</t>
  </si>
  <si>
    <t>Urząd Gminy (PROW, Subwencja)</t>
  </si>
  <si>
    <t>Urząd Gminy (PROW, subwencja)</t>
  </si>
  <si>
    <t xml:space="preserve">Utworzenie zapasowej serwerowni Długołęka </t>
  </si>
  <si>
    <t>Rozbudowa sieci wodociągowej w Kłębowie (osiedle przy jeziorze)</t>
  </si>
  <si>
    <t>Zakup działki Nr 215 (0,16 ha)w miejscowości Ignalin na poszerzenie drogi gminnej</t>
  </si>
  <si>
    <t>04043</t>
  </si>
  <si>
    <t>Modernizacja/ remont oczyszczalni ścieków w Kraszewie (zakup sprzęgła)</t>
  </si>
  <si>
    <t>Modernizacja/remont sieci wodociągowej w Kraszewie (zakup zestawu pompowego)</t>
  </si>
  <si>
    <t>Urząd Gminy/UE/BP</t>
  </si>
  <si>
    <t>Urząd Gminy/Subwencja</t>
  </si>
  <si>
    <t>Przebudowa drogi gminnej w miejscowości Koniewo Osada, gmina Lidzbark Warmiński</t>
  </si>
  <si>
    <t>Modernizacja i przebudowa drogi gminnej na odcinku Markajmy-Marków-DK51</t>
  </si>
  <si>
    <t>Modernizacja i przebudowa polegająca na polepszeniu warunków technicznych drogi wewnętrznej (dz. Nr 377) wraz z drogami przyległymi w Rogóżu</t>
  </si>
  <si>
    <t>Zakup działki Nr 284/2, 116/2 obręb Kraszewo</t>
  </si>
  <si>
    <t>Gospodsarka komunalna i ochrona środowiska</t>
  </si>
  <si>
    <t>Poprawa przestrzeni publicznej we wsi Kłębowo</t>
  </si>
  <si>
    <t>Ziołowy Zakątek na mapie Warmii-wieś Blanki</t>
  </si>
  <si>
    <t>Wykonanie stoisk wystawienniczych</t>
  </si>
  <si>
    <t>Utwardzenie terenu przy świetlicy wiejskiej w Miłogórzu</t>
  </si>
  <si>
    <t>Zakup samochodu 4x4</t>
  </si>
  <si>
    <t>Zakup monitoringu wraz z montażem w Szkole Podstawowej w Rogóżu</t>
  </si>
  <si>
    <t>SP Rogóż</t>
  </si>
  <si>
    <t>Remont-modernizacja boiska sportowego ORLIK przy SP Rogóż (nawierzchnia poliuretanowa)</t>
  </si>
  <si>
    <t>Zakup kosiarki-  traktorek</t>
  </si>
  <si>
    <t>Wykonanie dokumentacji na budowę hali sportowej przy Szkole Podstawowej w Runowie</t>
  </si>
  <si>
    <t>01095</t>
  </si>
  <si>
    <t xml:space="preserve">Zakup 2 sztuk posypywarek do ciągników </t>
  </si>
  <si>
    <t>Zakup 5 szt wiat przystankowych</t>
  </si>
  <si>
    <t>Modernizacja GCK Pilnik - montaż hydrantu zewnętrznego, modernizacja toalet oraz korytarza, oznaczenie miejsc parkingowych dla niepełnosprawnych, malowanie pomieszczeń biurowych, schowanie kabli pod scenę oraz montaż gniazdek na scenie, wymiana bramy wewnętrznej</t>
  </si>
  <si>
    <t>Cyberbezpieczny Samorząd</t>
  </si>
  <si>
    <t>Modernizacja Szkoły Podstawowej w Runowie</t>
  </si>
  <si>
    <t xml:space="preserve">Subwencja </t>
  </si>
  <si>
    <t>Budowa odcinka sieci wodociągowej w Kochanówce</t>
  </si>
  <si>
    <t>Modernizacja budynku komunalnego w Kraszewie 42 z przeznaczeniem na świetlicę wiejską i lokal użytkowy</t>
  </si>
  <si>
    <t>Przebudowa otwartego zbiornika do retencjonowania wód w Blankach</t>
  </si>
  <si>
    <t>Załącznik Nr 3 do Zarządzenia Nr 48/2024 Wójta Gminy Lidzbark Warmiński z dnia 23 września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</si>
</sst>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" fillId="0" borderId="0">
      <alignment horizontal="left" vertical="center"/>
    </xf>
  </cellStyleXfs>
  <cellXfs count="9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3" fontId="7" fillId="0" borderId="5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43" fontId="7" fillId="0" borderId="3" xfId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43" fontId="7" fillId="0" borderId="6" xfId="1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43" fontId="8" fillId="2" borderId="4" xfId="1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4" fillId="0" borderId="0" xfId="1" applyFont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5" xfId="1" applyFont="1" applyBorder="1" applyAlignment="1">
      <alignment vertical="center"/>
    </xf>
    <xf numFmtId="43" fontId="17" fillId="0" borderId="1" xfId="1" applyFont="1" applyBorder="1" applyAlignment="1">
      <alignment vertical="center"/>
    </xf>
    <xf numFmtId="0" fontId="7" fillId="0" borderId="1" xfId="0" applyFont="1" applyBorder="1" applyAlignment="1">
      <alignment horizontal="left" wrapText="1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 wrapText="1"/>
    </xf>
    <xf numFmtId="43" fontId="8" fillId="3" borderId="4" xfId="1" applyFont="1" applyFill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43" fontId="9" fillId="2" borderId="22" xfId="1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7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 wrapText="1"/>
    </xf>
    <xf numFmtId="0" fontId="7" fillId="0" borderId="19" xfId="0" applyFont="1" applyBorder="1" applyAlignment="1">
      <alignment vertical="center"/>
    </xf>
    <xf numFmtId="43" fontId="14" fillId="2" borderId="22" xfId="1" applyFont="1" applyFill="1" applyBorder="1" applyAlignment="1">
      <alignment vertical="center" wrapText="1"/>
    </xf>
    <xf numFmtId="0" fontId="7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4" fillId="2" borderId="22" xfId="0" applyFont="1" applyFill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5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 wrapText="1"/>
    </xf>
    <xf numFmtId="0" fontId="8" fillId="3" borderId="21" xfId="0" applyFont="1" applyFill="1" applyBorder="1" applyAlignment="1">
      <alignment vertical="center"/>
    </xf>
    <xf numFmtId="0" fontId="14" fillId="3" borderId="22" xfId="0" applyFont="1" applyFill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19" fillId="0" borderId="0" xfId="0" applyFont="1" applyAlignment="1">
      <alignment vertical="center"/>
    </xf>
    <xf numFmtId="43" fontId="8" fillId="2" borderId="27" xfId="1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4" fillId="2" borderId="30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/>
    </xf>
    <xf numFmtId="49" fontId="7" fillId="0" borderId="6" xfId="0" applyNumberFormat="1" applyFont="1" applyBorder="1" applyAlignment="1">
      <alignment horizontal="center" vertical="center"/>
    </xf>
    <xf numFmtId="0" fontId="6" fillId="2" borderId="33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7">
    <cellStyle name="Dziesiętny" xfId="1" builtinId="3"/>
    <cellStyle name="Dziesiętny 2" xfId="5" xr:uid="{8554D8C2-D403-4C0C-8A89-8E6FF86F65FA}"/>
    <cellStyle name="Dziesiętny 4" xfId="3" xr:uid="{45A7AB93-552F-443B-86A4-D910CEEC59C5}"/>
    <cellStyle name="Normalny" xfId="0" builtinId="0"/>
    <cellStyle name="Normalny 2" xfId="4" xr:uid="{5570894B-29FB-48DE-93D9-18ABD632953B}"/>
    <cellStyle name="Normalny 3" xfId="2" xr:uid="{7EA1CA8A-BA10-470B-8105-ABAB23C0E9C8}"/>
    <cellStyle name="S3 2" xfId="6" xr:uid="{2A9B2B32-F523-4F35-A0B4-EF18FB0B4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E162-EAB1-4A87-AD1E-BADDBE43DBE9}">
  <dimension ref="A1:N90"/>
  <sheetViews>
    <sheetView tabSelected="1" topLeftCell="A31" workbookViewId="0">
      <selection activeCell="I10" sqref="I10"/>
    </sheetView>
  </sheetViews>
  <sheetFormatPr defaultRowHeight="12.75" x14ac:dyDescent="0.25"/>
  <cols>
    <col min="1" max="1" width="3.7109375" style="3" customWidth="1"/>
    <col min="2" max="2" width="8" style="4" customWidth="1"/>
    <col min="3" max="3" width="43.28515625" style="2" customWidth="1"/>
    <col min="4" max="4" width="12.140625" style="1" customWidth="1"/>
    <col min="5" max="5" width="12.42578125" style="1" customWidth="1"/>
    <col min="6" max="6" width="11.140625" style="1" customWidth="1"/>
    <col min="7" max="7" width="4.42578125" style="1" customWidth="1"/>
    <col min="8" max="8" width="12.140625" style="1" customWidth="1"/>
    <col min="9" max="9" width="11.85546875" style="1" customWidth="1"/>
    <col min="10" max="10" width="11.7109375" style="1" customWidth="1"/>
    <col min="11" max="13" width="9.140625" style="1"/>
    <col min="14" max="14" width="12.85546875" style="1" customWidth="1"/>
    <col min="15" max="16384" width="9.140625" style="1"/>
  </cols>
  <sheetData>
    <row r="1" spans="1:10" ht="15" customHeight="1" x14ac:dyDescent="0.25">
      <c r="A1" s="66" t="s">
        <v>103</v>
      </c>
      <c r="B1" s="66"/>
      <c r="C1" s="66"/>
      <c r="D1" s="66"/>
      <c r="E1" s="66"/>
      <c r="F1" s="66"/>
      <c r="G1" s="66"/>
      <c r="H1" s="66"/>
      <c r="I1" s="66"/>
      <c r="J1" s="66"/>
    </row>
    <row r="3" spans="1:10" ht="15.75" x14ac:dyDescent="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3.5" thickBot="1" x14ac:dyDescent="0.3"/>
    <row r="5" spans="1:10" ht="15" customHeight="1" thickTop="1" x14ac:dyDescent="0.25">
      <c r="A5" s="84" t="s">
        <v>1</v>
      </c>
      <c r="B5" s="87" t="s">
        <v>2</v>
      </c>
      <c r="C5" s="70" t="s">
        <v>3</v>
      </c>
      <c r="D5" s="70" t="s">
        <v>4</v>
      </c>
      <c r="E5" s="73" t="s">
        <v>5</v>
      </c>
      <c r="F5" s="74"/>
      <c r="G5" s="74"/>
      <c r="H5" s="74"/>
      <c r="I5" s="75"/>
      <c r="J5" s="76" t="s">
        <v>6</v>
      </c>
    </row>
    <row r="6" spans="1:10" x14ac:dyDescent="0.25">
      <c r="A6" s="85"/>
      <c r="B6" s="88"/>
      <c r="C6" s="71"/>
      <c r="D6" s="71"/>
      <c r="E6" s="79" t="s">
        <v>7</v>
      </c>
      <c r="F6" s="80" t="s">
        <v>8</v>
      </c>
      <c r="G6" s="81"/>
      <c r="H6" s="81"/>
      <c r="I6" s="82"/>
      <c r="J6" s="77"/>
    </row>
    <row r="7" spans="1:10" ht="70.5" customHeight="1" x14ac:dyDescent="0.25">
      <c r="A7" s="86"/>
      <c r="B7" s="89"/>
      <c r="C7" s="72"/>
      <c r="D7" s="72"/>
      <c r="E7" s="72"/>
      <c r="F7" s="17" t="s">
        <v>9</v>
      </c>
      <c r="G7" s="17" t="s">
        <v>10</v>
      </c>
      <c r="H7" s="17" t="s">
        <v>11</v>
      </c>
      <c r="I7" s="17" t="s">
        <v>12</v>
      </c>
      <c r="J7" s="78"/>
    </row>
    <row r="8" spans="1:10" s="23" customFormat="1" ht="9" thickBot="1" x14ac:dyDescent="0.3">
      <c r="A8" s="37">
        <v>1</v>
      </c>
      <c r="B8" s="21">
        <v>2</v>
      </c>
      <c r="C8" s="22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38">
        <v>10</v>
      </c>
    </row>
    <row r="9" spans="1:10" ht="13.5" thickBot="1" x14ac:dyDescent="0.3">
      <c r="A9" s="39" t="s">
        <v>13</v>
      </c>
      <c r="B9" s="18"/>
      <c r="C9" s="19" t="s">
        <v>14</v>
      </c>
      <c r="D9" s="20">
        <f>SUM(D10:D17)</f>
        <v>5487822</v>
      </c>
      <c r="E9" s="20">
        <f>SUM(E10:E17)</f>
        <v>5487822</v>
      </c>
      <c r="F9" s="20">
        <f>SUM(F10:F17)</f>
        <v>72350</v>
      </c>
      <c r="G9" s="20">
        <f>SUM(G10:G16)</f>
        <v>0</v>
      </c>
      <c r="H9" s="20">
        <f>SUM(H10:H16)</f>
        <v>2401636</v>
      </c>
      <c r="I9" s="20">
        <f>SUM(I10:I16)</f>
        <v>3013836</v>
      </c>
      <c r="J9" s="40">
        <f>SUM(J10:J16)</f>
        <v>0</v>
      </c>
    </row>
    <row r="10" spans="1:10" ht="35.25" customHeight="1" x14ac:dyDescent="0.25">
      <c r="A10" s="41"/>
      <c r="B10" s="6" t="s">
        <v>15</v>
      </c>
      <c r="C10" s="7" t="s">
        <v>55</v>
      </c>
      <c r="D10" s="8">
        <f>E10</f>
        <v>452315</v>
      </c>
      <c r="E10" s="8">
        <f>F10+G10+H10+I10</f>
        <v>452315</v>
      </c>
      <c r="F10" s="8">
        <v>0</v>
      </c>
      <c r="G10" s="8"/>
      <c r="H10" s="8">
        <v>159747</v>
      </c>
      <c r="I10" s="8">
        <v>292568</v>
      </c>
      <c r="J10" s="42" t="s">
        <v>68</v>
      </c>
    </row>
    <row r="11" spans="1:10" ht="18.75" customHeight="1" x14ac:dyDescent="0.25">
      <c r="A11" s="43"/>
      <c r="B11" s="9" t="s">
        <v>15</v>
      </c>
      <c r="C11" s="10" t="s">
        <v>56</v>
      </c>
      <c r="D11" s="8">
        <f t="shared" ref="D11:D16" si="0">E11</f>
        <v>30000</v>
      </c>
      <c r="E11" s="8">
        <f t="shared" ref="E11:E16" si="1">F11+G11+H11+I11</f>
        <v>30000</v>
      </c>
      <c r="F11" s="11">
        <v>0</v>
      </c>
      <c r="G11" s="11"/>
      <c r="H11" s="11">
        <v>30000</v>
      </c>
      <c r="I11" s="11"/>
      <c r="J11" s="44" t="s">
        <v>77</v>
      </c>
    </row>
    <row r="12" spans="1:10" ht="24" x14ac:dyDescent="0.25">
      <c r="A12" s="43"/>
      <c r="B12" s="27" t="s">
        <v>73</v>
      </c>
      <c r="C12" s="10" t="s">
        <v>75</v>
      </c>
      <c r="D12" s="8">
        <f t="shared" si="0"/>
        <v>36900</v>
      </c>
      <c r="E12" s="8">
        <f t="shared" si="1"/>
        <v>36900</v>
      </c>
      <c r="F12" s="11">
        <v>36900</v>
      </c>
      <c r="G12" s="11"/>
      <c r="H12" s="11"/>
      <c r="I12" s="11"/>
      <c r="J12" s="44" t="s">
        <v>16</v>
      </c>
    </row>
    <row r="13" spans="1:10" ht="28.5" customHeight="1" x14ac:dyDescent="0.25">
      <c r="A13" s="43"/>
      <c r="B13" s="27" t="s">
        <v>17</v>
      </c>
      <c r="C13" s="10" t="s">
        <v>71</v>
      </c>
      <c r="D13" s="8">
        <v>100000</v>
      </c>
      <c r="E13" s="8">
        <v>100000</v>
      </c>
      <c r="F13" s="11"/>
      <c r="G13" s="11"/>
      <c r="H13" s="11">
        <v>100000</v>
      </c>
      <c r="I13" s="11"/>
      <c r="J13" s="44" t="s">
        <v>77</v>
      </c>
    </row>
    <row r="14" spans="1:10" ht="22.5" customHeight="1" x14ac:dyDescent="0.25">
      <c r="A14" s="43"/>
      <c r="B14" s="27" t="s">
        <v>17</v>
      </c>
      <c r="C14" s="10" t="s">
        <v>100</v>
      </c>
      <c r="D14" s="8">
        <f>E14</f>
        <v>110000</v>
      </c>
      <c r="E14" s="8">
        <f>H14+F14+I14</f>
        <v>110000</v>
      </c>
      <c r="F14" s="11"/>
      <c r="G14" s="11"/>
      <c r="H14" s="11">
        <v>110000</v>
      </c>
      <c r="I14" s="11"/>
      <c r="J14" s="44" t="s">
        <v>99</v>
      </c>
    </row>
    <row r="15" spans="1:10" ht="24" x14ac:dyDescent="0.25">
      <c r="A15" s="43"/>
      <c r="B15" s="9" t="s">
        <v>18</v>
      </c>
      <c r="C15" s="10" t="s">
        <v>74</v>
      </c>
      <c r="D15" s="8">
        <f t="shared" si="0"/>
        <v>18450</v>
      </c>
      <c r="E15" s="8">
        <f t="shared" si="1"/>
        <v>18450</v>
      </c>
      <c r="F15" s="11">
        <v>18450</v>
      </c>
      <c r="G15" s="11"/>
      <c r="H15" s="11"/>
      <c r="I15" s="11"/>
      <c r="J15" s="44" t="s">
        <v>16</v>
      </c>
    </row>
    <row r="16" spans="1:10" ht="31.5" customHeight="1" x14ac:dyDescent="0.25">
      <c r="A16" s="43"/>
      <c r="B16" s="9" t="s">
        <v>18</v>
      </c>
      <c r="C16" s="10" t="s">
        <v>51</v>
      </c>
      <c r="D16" s="8">
        <f t="shared" si="0"/>
        <v>4723157</v>
      </c>
      <c r="E16" s="8">
        <f t="shared" si="1"/>
        <v>4723157</v>
      </c>
      <c r="F16" s="11">
        <v>0</v>
      </c>
      <c r="G16" s="11"/>
      <c r="H16" s="11">
        <v>2001889</v>
      </c>
      <c r="I16" s="11">
        <v>2721268</v>
      </c>
      <c r="J16" s="44" t="s">
        <v>69</v>
      </c>
    </row>
    <row r="17" spans="1:10" ht="27" customHeight="1" thickBot="1" x14ac:dyDescent="0.3">
      <c r="A17" s="47"/>
      <c r="B17" s="63" t="s">
        <v>93</v>
      </c>
      <c r="C17" s="10" t="s">
        <v>102</v>
      </c>
      <c r="D17" s="16">
        <f>E17</f>
        <v>17000</v>
      </c>
      <c r="E17" s="16">
        <v>17000</v>
      </c>
      <c r="F17" s="16">
        <v>17000</v>
      </c>
      <c r="G17" s="16"/>
      <c r="H17" s="16"/>
      <c r="I17" s="16"/>
      <c r="J17" s="44" t="s">
        <v>67</v>
      </c>
    </row>
    <row r="18" spans="1:10" ht="13.5" thickBot="1" x14ac:dyDescent="0.3">
      <c r="A18" s="39">
        <v>600</v>
      </c>
      <c r="B18" s="18"/>
      <c r="C18" s="19" t="s">
        <v>19</v>
      </c>
      <c r="D18" s="20">
        <f t="shared" ref="D18:J18" si="2">SUM(D19:D28)</f>
        <v>3237920</v>
      </c>
      <c r="E18" s="20">
        <f t="shared" si="2"/>
        <v>3237920</v>
      </c>
      <c r="F18" s="20">
        <f t="shared" si="2"/>
        <v>1237920</v>
      </c>
      <c r="G18" s="20">
        <f t="shared" si="2"/>
        <v>0</v>
      </c>
      <c r="H18" s="20">
        <f t="shared" si="2"/>
        <v>2000000</v>
      </c>
      <c r="I18" s="20">
        <f t="shared" si="2"/>
        <v>0</v>
      </c>
      <c r="J18" s="46">
        <f t="shared" si="2"/>
        <v>0</v>
      </c>
    </row>
    <row r="19" spans="1:10" ht="24" x14ac:dyDescent="0.25">
      <c r="A19" s="41"/>
      <c r="B19" s="6">
        <v>60016</v>
      </c>
      <c r="C19" s="7" t="s">
        <v>28</v>
      </c>
      <c r="D19" s="8">
        <f>E19</f>
        <v>197000</v>
      </c>
      <c r="E19" s="8">
        <f>F19+G19+H19+I19</f>
        <v>197000</v>
      </c>
      <c r="F19" s="8">
        <v>197000</v>
      </c>
      <c r="G19" s="8"/>
      <c r="H19" s="8"/>
      <c r="I19" s="8"/>
      <c r="J19" s="42" t="s">
        <v>16</v>
      </c>
    </row>
    <row r="20" spans="1:10" ht="20.25" customHeight="1" x14ac:dyDescent="0.25">
      <c r="A20" s="43"/>
      <c r="B20" s="9">
        <v>60016</v>
      </c>
      <c r="C20" s="10" t="s">
        <v>52</v>
      </c>
      <c r="D20" s="8">
        <f t="shared" ref="D20:D28" si="3">E20</f>
        <v>160000</v>
      </c>
      <c r="E20" s="8">
        <f t="shared" ref="E20:E28" si="4">F20+G20+H20+I20</f>
        <v>160000</v>
      </c>
      <c r="F20" s="11">
        <v>160000</v>
      </c>
      <c r="G20" s="11"/>
      <c r="H20" s="11"/>
      <c r="I20" s="11"/>
      <c r="J20" s="44" t="s">
        <v>16</v>
      </c>
    </row>
    <row r="21" spans="1:10" ht="23.25" customHeight="1" x14ac:dyDescent="0.2">
      <c r="A21" s="43"/>
      <c r="B21" s="9">
        <v>60016</v>
      </c>
      <c r="C21" s="33" t="s">
        <v>78</v>
      </c>
      <c r="D21" s="8">
        <f t="shared" si="3"/>
        <v>2430000</v>
      </c>
      <c r="E21" s="8">
        <f t="shared" si="4"/>
        <v>2430000</v>
      </c>
      <c r="F21" s="11">
        <v>430000</v>
      </c>
      <c r="G21" s="11"/>
      <c r="H21" s="11">
        <v>2000000</v>
      </c>
      <c r="I21" s="11"/>
      <c r="J21" s="44" t="s">
        <v>65</v>
      </c>
    </row>
    <row r="22" spans="1:10" ht="23.25" customHeight="1" x14ac:dyDescent="0.25">
      <c r="A22" s="43"/>
      <c r="B22" s="9">
        <v>60016</v>
      </c>
      <c r="C22" s="10" t="s">
        <v>72</v>
      </c>
      <c r="D22" s="8">
        <v>25000</v>
      </c>
      <c r="E22" s="8">
        <v>25000</v>
      </c>
      <c r="F22" s="11">
        <v>25000</v>
      </c>
      <c r="G22" s="11"/>
      <c r="H22" s="11"/>
      <c r="I22" s="11"/>
      <c r="J22" s="44" t="s">
        <v>16</v>
      </c>
    </row>
    <row r="23" spans="1:10" ht="24" x14ac:dyDescent="0.25">
      <c r="A23" s="43"/>
      <c r="B23" s="9">
        <v>60016</v>
      </c>
      <c r="C23" s="10" t="s">
        <v>29</v>
      </c>
      <c r="D23" s="8">
        <f t="shared" si="3"/>
        <v>130000</v>
      </c>
      <c r="E23" s="8">
        <f t="shared" si="4"/>
        <v>130000</v>
      </c>
      <c r="F23" s="11">
        <v>130000</v>
      </c>
      <c r="G23" s="11"/>
      <c r="H23" s="11"/>
      <c r="I23" s="11"/>
      <c r="J23" s="44" t="s">
        <v>16</v>
      </c>
    </row>
    <row r="24" spans="1:10" ht="24" x14ac:dyDescent="0.25">
      <c r="A24" s="43"/>
      <c r="B24" s="9">
        <v>60016</v>
      </c>
      <c r="C24" s="10" t="s">
        <v>79</v>
      </c>
      <c r="D24" s="8">
        <f t="shared" si="3"/>
        <v>55000</v>
      </c>
      <c r="E24" s="8">
        <f t="shared" si="4"/>
        <v>55000</v>
      </c>
      <c r="F24" s="11">
        <v>55000</v>
      </c>
      <c r="G24" s="11"/>
      <c r="H24" s="11"/>
      <c r="I24" s="11"/>
      <c r="J24" s="44" t="s">
        <v>16</v>
      </c>
    </row>
    <row r="25" spans="1:10" ht="36" x14ac:dyDescent="0.25">
      <c r="A25" s="43"/>
      <c r="B25" s="9">
        <v>60016</v>
      </c>
      <c r="C25" s="10" t="s">
        <v>80</v>
      </c>
      <c r="D25" s="8">
        <f t="shared" si="3"/>
        <v>35000</v>
      </c>
      <c r="E25" s="8">
        <f t="shared" si="4"/>
        <v>35000</v>
      </c>
      <c r="F25" s="11">
        <v>35000</v>
      </c>
      <c r="G25" s="11"/>
      <c r="H25" s="11"/>
      <c r="I25" s="11"/>
      <c r="J25" s="44" t="s">
        <v>16</v>
      </c>
    </row>
    <row r="26" spans="1:10" ht="17.25" customHeight="1" x14ac:dyDescent="0.25">
      <c r="A26" s="43"/>
      <c r="B26" s="9">
        <v>60016</v>
      </c>
      <c r="C26" s="10" t="s">
        <v>87</v>
      </c>
      <c r="D26" s="8">
        <f t="shared" si="3"/>
        <v>90160</v>
      </c>
      <c r="E26" s="8">
        <f t="shared" si="4"/>
        <v>90160</v>
      </c>
      <c r="F26" s="11">
        <v>90160</v>
      </c>
      <c r="G26" s="11"/>
      <c r="H26" s="11"/>
      <c r="I26" s="11"/>
      <c r="J26" s="44" t="s">
        <v>16</v>
      </c>
    </row>
    <row r="27" spans="1:10" ht="13.5" thickBot="1" x14ac:dyDescent="0.3">
      <c r="A27" s="43"/>
      <c r="B27" s="9">
        <v>60016</v>
      </c>
      <c r="C27" s="10" t="s">
        <v>94</v>
      </c>
      <c r="D27" s="8">
        <f t="shared" si="3"/>
        <v>61500</v>
      </c>
      <c r="E27" s="8">
        <f t="shared" si="4"/>
        <v>61500</v>
      </c>
      <c r="F27" s="11">
        <v>61500</v>
      </c>
      <c r="G27" s="11"/>
      <c r="H27" s="11"/>
      <c r="I27" s="11"/>
      <c r="J27" s="44" t="s">
        <v>16</v>
      </c>
    </row>
    <row r="28" spans="1:10" ht="13.5" thickBot="1" x14ac:dyDescent="0.3">
      <c r="A28" s="45"/>
      <c r="B28" s="5">
        <v>60016</v>
      </c>
      <c r="C28" s="12" t="s">
        <v>95</v>
      </c>
      <c r="D28" s="8">
        <f t="shared" si="3"/>
        <v>54260</v>
      </c>
      <c r="E28" s="8">
        <f t="shared" si="4"/>
        <v>54260</v>
      </c>
      <c r="F28" s="13">
        <v>54260</v>
      </c>
      <c r="G28" s="13"/>
      <c r="H28" s="13"/>
      <c r="I28" s="13"/>
      <c r="J28" s="44" t="s">
        <v>16</v>
      </c>
    </row>
    <row r="29" spans="1:10" ht="13.5" thickBot="1" x14ac:dyDescent="0.3">
      <c r="A29" s="39">
        <v>630</v>
      </c>
      <c r="B29" s="18"/>
      <c r="C29" s="19" t="s">
        <v>20</v>
      </c>
      <c r="D29" s="20">
        <f>D30</f>
        <v>29600</v>
      </c>
      <c r="E29" s="20">
        <f t="shared" ref="E29:I29" si="5">E30</f>
        <v>29600</v>
      </c>
      <c r="F29" s="20">
        <f t="shared" si="5"/>
        <v>16100</v>
      </c>
      <c r="G29" s="20">
        <f t="shared" si="5"/>
        <v>0</v>
      </c>
      <c r="H29" s="20">
        <f t="shared" si="5"/>
        <v>13500</v>
      </c>
      <c r="I29" s="20">
        <f t="shared" si="5"/>
        <v>0</v>
      </c>
      <c r="J29" s="46"/>
    </row>
    <row r="30" spans="1:10" ht="13.5" thickBot="1" x14ac:dyDescent="0.3">
      <c r="A30" s="47"/>
      <c r="B30" s="14">
        <v>63003</v>
      </c>
      <c r="C30" s="15" t="s">
        <v>30</v>
      </c>
      <c r="D30" s="16">
        <f>E30</f>
        <v>29600</v>
      </c>
      <c r="E30" s="16">
        <f>F30+G30+H30+I30</f>
        <v>29600</v>
      </c>
      <c r="F30" s="16">
        <v>16100</v>
      </c>
      <c r="G30" s="16"/>
      <c r="H30" s="16">
        <v>13500</v>
      </c>
      <c r="I30" s="16"/>
      <c r="J30" s="48" t="s">
        <v>16</v>
      </c>
    </row>
    <row r="31" spans="1:10" ht="13.5" thickBot="1" x14ac:dyDescent="0.3">
      <c r="A31" s="39">
        <v>700</v>
      </c>
      <c r="B31" s="18"/>
      <c r="C31" s="19" t="s">
        <v>21</v>
      </c>
      <c r="D31" s="20">
        <f t="shared" ref="D31:I31" si="6">SUM(D32:D42)</f>
        <v>537050</v>
      </c>
      <c r="E31" s="20">
        <f t="shared" si="6"/>
        <v>537050</v>
      </c>
      <c r="F31" s="20">
        <f t="shared" si="6"/>
        <v>537050</v>
      </c>
      <c r="G31" s="20">
        <f t="shared" si="6"/>
        <v>0</v>
      </c>
      <c r="H31" s="20">
        <f t="shared" si="6"/>
        <v>0</v>
      </c>
      <c r="I31" s="20">
        <f t="shared" si="6"/>
        <v>0</v>
      </c>
      <c r="J31" s="49"/>
    </row>
    <row r="32" spans="1:10" ht="25.5" customHeight="1" x14ac:dyDescent="0.25">
      <c r="A32" s="41"/>
      <c r="B32" s="6">
        <v>70005</v>
      </c>
      <c r="C32" s="7" t="s">
        <v>60</v>
      </c>
      <c r="D32" s="8">
        <f>E32</f>
        <v>50000</v>
      </c>
      <c r="E32" s="8">
        <f>F32+G32+H32+I32</f>
        <v>50000</v>
      </c>
      <c r="F32" s="8">
        <v>50000</v>
      </c>
      <c r="G32" s="8"/>
      <c r="H32" s="8"/>
      <c r="I32" s="8"/>
      <c r="J32" s="42" t="s">
        <v>16</v>
      </c>
    </row>
    <row r="33" spans="1:10" ht="24" x14ac:dyDescent="0.25">
      <c r="A33" s="43"/>
      <c r="B33" s="9">
        <v>70005</v>
      </c>
      <c r="C33" s="10" t="s">
        <v>59</v>
      </c>
      <c r="D33" s="8">
        <f t="shared" ref="D33:D54" si="7">E33</f>
        <v>50000</v>
      </c>
      <c r="E33" s="8">
        <f t="shared" ref="E33:E54" si="8">F33+G33+H33+I33</f>
        <v>50000</v>
      </c>
      <c r="F33" s="11">
        <v>50000</v>
      </c>
      <c r="G33" s="11"/>
      <c r="H33" s="11"/>
      <c r="I33" s="11"/>
      <c r="J33" s="44" t="s">
        <v>16</v>
      </c>
    </row>
    <row r="34" spans="1:10" ht="24" x14ac:dyDescent="0.25">
      <c r="A34" s="43"/>
      <c r="B34" s="9">
        <v>70005</v>
      </c>
      <c r="C34" s="10" t="s">
        <v>61</v>
      </c>
      <c r="D34" s="8">
        <f t="shared" si="7"/>
        <v>50000</v>
      </c>
      <c r="E34" s="8">
        <f t="shared" si="8"/>
        <v>50000</v>
      </c>
      <c r="F34" s="11">
        <v>50000</v>
      </c>
      <c r="G34" s="11"/>
      <c r="H34" s="11"/>
      <c r="I34" s="11"/>
      <c r="J34" s="44" t="s">
        <v>16</v>
      </c>
    </row>
    <row r="35" spans="1:10" ht="22.5" customHeight="1" x14ac:dyDescent="0.25">
      <c r="A35" s="43"/>
      <c r="B35" s="9">
        <v>70005</v>
      </c>
      <c r="C35" s="10" t="s">
        <v>58</v>
      </c>
      <c r="D35" s="8">
        <f t="shared" si="7"/>
        <v>100000</v>
      </c>
      <c r="E35" s="8">
        <f t="shared" si="8"/>
        <v>100000</v>
      </c>
      <c r="F35" s="11">
        <v>100000</v>
      </c>
      <c r="G35" s="11"/>
      <c r="H35" s="11"/>
      <c r="I35" s="11"/>
      <c r="J35" s="44" t="s">
        <v>16</v>
      </c>
    </row>
    <row r="36" spans="1:10" x14ac:dyDescent="0.25">
      <c r="A36" s="43"/>
      <c r="B36" s="9">
        <v>70005</v>
      </c>
      <c r="C36" s="10" t="s">
        <v>91</v>
      </c>
      <c r="D36" s="8">
        <f t="shared" si="7"/>
        <v>22000</v>
      </c>
      <c r="E36" s="8">
        <f t="shared" si="8"/>
        <v>22000</v>
      </c>
      <c r="F36" s="11">
        <v>22000</v>
      </c>
      <c r="G36" s="11"/>
      <c r="H36" s="11"/>
      <c r="I36" s="11"/>
      <c r="J36" s="44" t="s">
        <v>16</v>
      </c>
    </row>
    <row r="37" spans="1:10" x14ac:dyDescent="0.25">
      <c r="A37" s="43"/>
      <c r="B37" s="9">
        <v>70005</v>
      </c>
      <c r="C37" s="10" t="s">
        <v>81</v>
      </c>
      <c r="D37" s="8">
        <f t="shared" si="7"/>
        <v>202650</v>
      </c>
      <c r="E37" s="8">
        <f t="shared" si="8"/>
        <v>202650</v>
      </c>
      <c r="F37" s="11">
        <v>202650</v>
      </c>
      <c r="G37" s="11"/>
      <c r="H37" s="11"/>
      <c r="I37" s="11"/>
      <c r="J37" s="44" t="s">
        <v>16</v>
      </c>
    </row>
    <row r="38" spans="1:10" ht="34.5" customHeight="1" x14ac:dyDescent="0.25">
      <c r="A38" s="43"/>
      <c r="B38" s="9">
        <v>70007</v>
      </c>
      <c r="C38" s="10" t="s">
        <v>53</v>
      </c>
      <c r="D38" s="8">
        <f t="shared" si="7"/>
        <v>11000</v>
      </c>
      <c r="E38" s="8">
        <f t="shared" si="8"/>
        <v>11000</v>
      </c>
      <c r="F38" s="11">
        <v>11000</v>
      </c>
      <c r="G38" s="11"/>
      <c r="H38" s="11"/>
      <c r="I38" s="11"/>
      <c r="J38" s="44" t="s">
        <v>16</v>
      </c>
    </row>
    <row r="39" spans="1:10" ht="24" x14ac:dyDescent="0.25">
      <c r="A39" s="43"/>
      <c r="B39" s="9">
        <v>70007</v>
      </c>
      <c r="C39" s="10" t="s">
        <v>62</v>
      </c>
      <c r="D39" s="8">
        <f t="shared" si="7"/>
        <v>11000</v>
      </c>
      <c r="E39" s="8">
        <f t="shared" si="8"/>
        <v>11000</v>
      </c>
      <c r="F39" s="11">
        <v>11000</v>
      </c>
      <c r="G39" s="11"/>
      <c r="H39" s="11"/>
      <c r="I39" s="11"/>
      <c r="J39" s="44" t="s">
        <v>16</v>
      </c>
    </row>
    <row r="40" spans="1:10" ht="27.75" customHeight="1" x14ac:dyDescent="0.25">
      <c r="A40" s="43"/>
      <c r="B40" s="9">
        <v>70007</v>
      </c>
      <c r="C40" s="10" t="s">
        <v>31</v>
      </c>
      <c r="D40" s="8">
        <f t="shared" si="7"/>
        <v>12000</v>
      </c>
      <c r="E40" s="8">
        <f t="shared" si="8"/>
        <v>12000</v>
      </c>
      <c r="F40" s="11">
        <v>12000</v>
      </c>
      <c r="G40" s="11"/>
      <c r="H40" s="11"/>
      <c r="I40" s="11"/>
      <c r="J40" s="44" t="s">
        <v>16</v>
      </c>
    </row>
    <row r="41" spans="1:10" ht="24" x14ac:dyDescent="0.25">
      <c r="A41" s="43"/>
      <c r="B41" s="9">
        <v>70007</v>
      </c>
      <c r="C41" s="10" t="s">
        <v>32</v>
      </c>
      <c r="D41" s="8">
        <f t="shared" si="7"/>
        <v>11000</v>
      </c>
      <c r="E41" s="8">
        <f t="shared" si="8"/>
        <v>11000</v>
      </c>
      <c r="F41" s="11">
        <v>11000</v>
      </c>
      <c r="G41" s="11"/>
      <c r="H41" s="11"/>
      <c r="I41" s="11"/>
      <c r="J41" s="44" t="s">
        <v>16</v>
      </c>
    </row>
    <row r="42" spans="1:10" ht="27" customHeight="1" thickBot="1" x14ac:dyDescent="0.3">
      <c r="A42" s="43"/>
      <c r="B42" s="9">
        <v>70007</v>
      </c>
      <c r="C42" s="10" t="s">
        <v>63</v>
      </c>
      <c r="D42" s="8">
        <f t="shared" si="7"/>
        <v>17400</v>
      </c>
      <c r="E42" s="8">
        <f t="shared" si="8"/>
        <v>17400</v>
      </c>
      <c r="F42" s="11">
        <v>17400</v>
      </c>
      <c r="G42" s="11"/>
      <c r="H42" s="11"/>
      <c r="I42" s="11"/>
      <c r="J42" s="44" t="s">
        <v>16</v>
      </c>
    </row>
    <row r="43" spans="1:10" s="24" customFormat="1" ht="15" customHeight="1" thickBot="1" x14ac:dyDescent="0.3">
      <c r="A43" s="39">
        <v>750</v>
      </c>
      <c r="B43" s="18"/>
      <c r="C43" s="19" t="s">
        <v>22</v>
      </c>
      <c r="D43" s="20">
        <f>SUM(D44:D50)</f>
        <v>712985</v>
      </c>
      <c r="E43" s="20">
        <f t="shared" ref="E43:I43" si="9">SUM(E44:E50)</f>
        <v>712985</v>
      </c>
      <c r="F43" s="20">
        <f>SUM(F44:F50)</f>
        <v>367502</v>
      </c>
      <c r="G43" s="20">
        <f t="shared" si="9"/>
        <v>0</v>
      </c>
      <c r="H43" s="20">
        <f t="shared" si="9"/>
        <v>62187</v>
      </c>
      <c r="I43" s="20">
        <f t="shared" si="9"/>
        <v>283296</v>
      </c>
      <c r="J43" s="49"/>
    </row>
    <row r="44" spans="1:10" x14ac:dyDescent="0.25">
      <c r="A44" s="41"/>
      <c r="B44" s="6">
        <v>75023</v>
      </c>
      <c r="C44" s="7" t="s">
        <v>33</v>
      </c>
      <c r="D44" s="8">
        <f t="shared" si="7"/>
        <v>15000</v>
      </c>
      <c r="E44" s="8">
        <f t="shared" si="8"/>
        <v>15000</v>
      </c>
      <c r="F44" s="8">
        <v>15000</v>
      </c>
      <c r="G44" s="8"/>
      <c r="H44" s="8"/>
      <c r="I44" s="8"/>
      <c r="J44" s="42" t="s">
        <v>16</v>
      </c>
    </row>
    <row r="45" spans="1:10" x14ac:dyDescent="0.25">
      <c r="A45" s="43"/>
      <c r="B45" s="9">
        <v>75023</v>
      </c>
      <c r="C45" s="10" t="s">
        <v>70</v>
      </c>
      <c r="D45" s="8">
        <f t="shared" si="7"/>
        <v>25000</v>
      </c>
      <c r="E45" s="8">
        <f t="shared" si="8"/>
        <v>25000</v>
      </c>
      <c r="F45" s="11">
        <v>25000</v>
      </c>
      <c r="G45" s="11"/>
      <c r="H45" s="11"/>
      <c r="I45" s="11"/>
      <c r="J45" s="44" t="s">
        <v>16</v>
      </c>
    </row>
    <row r="46" spans="1:10" ht="24" x14ac:dyDescent="0.25">
      <c r="A46" s="43"/>
      <c r="B46" s="9">
        <v>75023</v>
      </c>
      <c r="C46" s="10" t="s">
        <v>57</v>
      </c>
      <c r="D46" s="8">
        <f t="shared" si="7"/>
        <v>60900</v>
      </c>
      <c r="E46" s="8">
        <f t="shared" si="8"/>
        <v>60900</v>
      </c>
      <c r="F46" s="11">
        <v>60900</v>
      </c>
      <c r="G46" s="11"/>
      <c r="H46" s="11">
        <v>0</v>
      </c>
      <c r="I46" s="11"/>
      <c r="J46" s="44" t="s">
        <v>66</v>
      </c>
    </row>
    <row r="47" spans="1:10" ht="24" x14ac:dyDescent="0.25">
      <c r="A47" s="43"/>
      <c r="B47" s="9">
        <v>75023</v>
      </c>
      <c r="C47" s="10" t="s">
        <v>34</v>
      </c>
      <c r="D47" s="8">
        <f t="shared" si="7"/>
        <v>137500</v>
      </c>
      <c r="E47" s="8">
        <f t="shared" si="8"/>
        <v>137500</v>
      </c>
      <c r="F47" s="11">
        <v>137500</v>
      </c>
      <c r="G47" s="11"/>
      <c r="H47" s="11"/>
      <c r="I47" s="11"/>
      <c r="J47" s="44" t="s">
        <v>16</v>
      </c>
    </row>
    <row r="48" spans="1:10" x14ac:dyDescent="0.25">
      <c r="A48" s="43"/>
      <c r="B48" s="9">
        <v>75075</v>
      </c>
      <c r="C48" s="10" t="s">
        <v>85</v>
      </c>
      <c r="D48" s="8">
        <f t="shared" si="7"/>
        <v>19640</v>
      </c>
      <c r="E48" s="8">
        <f t="shared" si="8"/>
        <v>19640</v>
      </c>
      <c r="F48" s="11">
        <v>19640</v>
      </c>
      <c r="G48" s="11"/>
      <c r="H48" s="11"/>
      <c r="I48" s="11"/>
      <c r="J48" s="44" t="s">
        <v>16</v>
      </c>
    </row>
    <row r="49" spans="1:11" ht="14.25" customHeight="1" x14ac:dyDescent="0.25">
      <c r="A49" s="51"/>
      <c r="B49" s="29">
        <v>75095</v>
      </c>
      <c r="C49" s="30" t="s">
        <v>97</v>
      </c>
      <c r="D49" s="31">
        <f t="shared" si="7"/>
        <v>424945</v>
      </c>
      <c r="E49" s="31">
        <f>F49+H49+I49</f>
        <v>424945</v>
      </c>
      <c r="F49" s="32">
        <v>79462</v>
      </c>
      <c r="G49" s="32"/>
      <c r="H49" s="32">
        <v>62187</v>
      </c>
      <c r="I49" s="32">
        <v>283296</v>
      </c>
      <c r="J49" s="52" t="s">
        <v>76</v>
      </c>
      <c r="K49" s="28"/>
    </row>
    <row r="50" spans="1:11" ht="13.5" customHeight="1" thickBot="1" x14ac:dyDescent="0.3">
      <c r="A50" s="45"/>
      <c r="B50" s="5">
        <v>75095</v>
      </c>
      <c r="C50" s="12" t="s">
        <v>54</v>
      </c>
      <c r="D50" s="16">
        <f t="shared" si="7"/>
        <v>30000</v>
      </c>
      <c r="E50" s="16">
        <f t="shared" si="8"/>
        <v>30000</v>
      </c>
      <c r="F50" s="13">
        <v>30000</v>
      </c>
      <c r="G50" s="13"/>
      <c r="H50" s="13"/>
      <c r="I50" s="13"/>
      <c r="J50" s="50" t="s">
        <v>16</v>
      </c>
    </row>
    <row r="51" spans="1:11" ht="11.25" customHeight="1" thickBot="1" x14ac:dyDescent="0.3">
      <c r="A51" s="39">
        <v>754</v>
      </c>
      <c r="B51" s="18"/>
      <c r="C51" s="19" t="s">
        <v>23</v>
      </c>
      <c r="D51" s="20">
        <f t="shared" ref="D51:I51" si="10">SUM(D52:D54)</f>
        <v>390454</v>
      </c>
      <c r="E51" s="20">
        <f t="shared" si="10"/>
        <v>390454</v>
      </c>
      <c r="F51" s="20">
        <f t="shared" si="10"/>
        <v>24149</v>
      </c>
      <c r="G51" s="20">
        <f t="shared" si="10"/>
        <v>0</v>
      </c>
      <c r="H51" s="20">
        <f t="shared" si="10"/>
        <v>366305</v>
      </c>
      <c r="I51" s="20">
        <f t="shared" si="10"/>
        <v>0</v>
      </c>
      <c r="J51" s="49"/>
    </row>
    <row r="52" spans="1:11" ht="36" x14ac:dyDescent="0.25">
      <c r="A52" s="41"/>
      <c r="B52" s="6">
        <v>75412</v>
      </c>
      <c r="C52" s="7" t="s">
        <v>35</v>
      </c>
      <c r="D52" s="8">
        <f t="shared" si="7"/>
        <v>95786</v>
      </c>
      <c r="E52" s="8">
        <f t="shared" si="8"/>
        <v>95786</v>
      </c>
      <c r="F52" s="8">
        <v>10175</v>
      </c>
      <c r="G52" s="8"/>
      <c r="H52" s="8">
        <v>85611</v>
      </c>
      <c r="I52" s="8"/>
      <c r="J52" s="42" t="s">
        <v>65</v>
      </c>
    </row>
    <row r="53" spans="1:11" ht="36" x14ac:dyDescent="0.25">
      <c r="A53" s="43"/>
      <c r="B53" s="9">
        <v>75412</v>
      </c>
      <c r="C53" s="10" t="s">
        <v>36</v>
      </c>
      <c r="D53" s="8">
        <f t="shared" si="7"/>
        <v>203241</v>
      </c>
      <c r="E53" s="8">
        <f t="shared" si="8"/>
        <v>203241</v>
      </c>
      <c r="F53" s="11">
        <v>12004</v>
      </c>
      <c r="G53" s="11"/>
      <c r="H53" s="11">
        <v>191237</v>
      </c>
      <c r="I53" s="11"/>
      <c r="J53" s="44" t="s">
        <v>65</v>
      </c>
    </row>
    <row r="54" spans="1:11" s="56" customFormat="1" ht="36.75" thickBot="1" x14ac:dyDescent="0.3">
      <c r="A54" s="55"/>
      <c r="B54" s="29">
        <v>75412</v>
      </c>
      <c r="C54" s="30" t="s">
        <v>37</v>
      </c>
      <c r="D54" s="31">
        <f t="shared" si="7"/>
        <v>91427</v>
      </c>
      <c r="E54" s="31">
        <f t="shared" si="8"/>
        <v>91427</v>
      </c>
      <c r="F54" s="32">
        <v>1970</v>
      </c>
      <c r="G54" s="32"/>
      <c r="H54" s="32">
        <v>89457</v>
      </c>
      <c r="I54" s="32"/>
      <c r="J54" s="52" t="s">
        <v>65</v>
      </c>
    </row>
    <row r="55" spans="1:11" ht="18.75" customHeight="1" thickBot="1" x14ac:dyDescent="0.3">
      <c r="A55" s="39">
        <v>801</v>
      </c>
      <c r="B55" s="18"/>
      <c r="C55" s="19" t="s">
        <v>24</v>
      </c>
      <c r="D55" s="20">
        <f>SUM(D56:D61)</f>
        <v>2593400</v>
      </c>
      <c r="E55" s="20">
        <f>SUM(E56:E61)</f>
        <v>2593400</v>
      </c>
      <c r="F55" s="20">
        <f>SUM(F56:F61)</f>
        <v>593400</v>
      </c>
      <c r="G55" s="20">
        <f t="shared" ref="G55:I55" si="11">SUM(G56:G58)</f>
        <v>0</v>
      </c>
      <c r="H55" s="20">
        <f t="shared" si="11"/>
        <v>2000000</v>
      </c>
      <c r="I55" s="20">
        <f t="shared" si="11"/>
        <v>0</v>
      </c>
      <c r="J55" s="49"/>
    </row>
    <row r="56" spans="1:11" x14ac:dyDescent="0.25">
      <c r="A56" s="58"/>
      <c r="B56" s="6">
        <v>80101</v>
      </c>
      <c r="C56" s="7" t="s">
        <v>38</v>
      </c>
      <c r="D56" s="8">
        <f t="shared" ref="D56:D61" si="12">E56</f>
        <v>135300</v>
      </c>
      <c r="E56" s="8">
        <f>F56+G56+H56+I56</f>
        <v>135300</v>
      </c>
      <c r="F56" s="8">
        <v>135300</v>
      </c>
      <c r="G56" s="8"/>
      <c r="H56" s="8"/>
      <c r="I56" s="8"/>
      <c r="J56" s="42" t="s">
        <v>16</v>
      </c>
    </row>
    <row r="57" spans="1:11" ht="24" x14ac:dyDescent="0.25">
      <c r="A57" s="43"/>
      <c r="B57" s="9">
        <v>80101</v>
      </c>
      <c r="C57" s="10" t="s">
        <v>39</v>
      </c>
      <c r="D57" s="11">
        <f t="shared" si="12"/>
        <v>2306500</v>
      </c>
      <c r="E57" s="8">
        <f t="shared" ref="E57:E61" si="13">F57+G57+H57+I57</f>
        <v>2306500</v>
      </c>
      <c r="F57" s="11">
        <v>306500</v>
      </c>
      <c r="G57" s="11"/>
      <c r="H57" s="11">
        <v>2000000</v>
      </c>
      <c r="I57" s="11"/>
      <c r="J57" s="44" t="s">
        <v>65</v>
      </c>
    </row>
    <row r="58" spans="1:11" x14ac:dyDescent="0.25">
      <c r="A58" s="43"/>
      <c r="B58" s="9">
        <v>80101</v>
      </c>
      <c r="C58" s="10" t="s">
        <v>98</v>
      </c>
      <c r="D58" s="11">
        <f t="shared" si="12"/>
        <v>57000</v>
      </c>
      <c r="E58" s="11">
        <f t="shared" si="13"/>
        <v>57000</v>
      </c>
      <c r="F58" s="11">
        <v>57000</v>
      </c>
      <c r="G58" s="11"/>
      <c r="H58" s="11"/>
      <c r="I58" s="11"/>
      <c r="J58" s="44" t="s">
        <v>16</v>
      </c>
    </row>
    <row r="59" spans="1:11" s="56" customFormat="1" ht="24" x14ac:dyDescent="0.25">
      <c r="A59" s="55"/>
      <c r="B59" s="29">
        <v>80101</v>
      </c>
      <c r="C59" s="30" t="s">
        <v>92</v>
      </c>
      <c r="D59" s="32">
        <f t="shared" si="12"/>
        <v>50000</v>
      </c>
      <c r="E59" s="32">
        <f t="shared" si="13"/>
        <v>50000</v>
      </c>
      <c r="F59" s="32">
        <v>50000</v>
      </c>
      <c r="G59" s="32"/>
      <c r="H59" s="32"/>
      <c r="I59" s="32"/>
      <c r="J59" s="52" t="s">
        <v>16</v>
      </c>
    </row>
    <row r="60" spans="1:11" ht="24" x14ac:dyDescent="0.25">
      <c r="A60" s="43"/>
      <c r="B60" s="9">
        <v>80101</v>
      </c>
      <c r="C60" s="10" t="s">
        <v>88</v>
      </c>
      <c r="D60" s="11">
        <f t="shared" si="12"/>
        <v>20000</v>
      </c>
      <c r="E60" s="11">
        <f t="shared" si="13"/>
        <v>20000</v>
      </c>
      <c r="F60" s="11">
        <v>20000</v>
      </c>
      <c r="G60" s="11"/>
      <c r="H60" s="11"/>
      <c r="I60" s="11"/>
      <c r="J60" s="44" t="s">
        <v>89</v>
      </c>
    </row>
    <row r="61" spans="1:11" ht="24.75" thickBot="1" x14ac:dyDescent="0.3">
      <c r="A61" s="47"/>
      <c r="B61" s="14">
        <v>80101</v>
      </c>
      <c r="C61" s="15" t="s">
        <v>90</v>
      </c>
      <c r="D61" s="16">
        <f t="shared" si="12"/>
        <v>24600</v>
      </c>
      <c r="E61" s="16">
        <f t="shared" si="13"/>
        <v>24600</v>
      </c>
      <c r="F61" s="16">
        <v>24600</v>
      </c>
      <c r="G61" s="16"/>
      <c r="H61" s="16"/>
      <c r="I61" s="16"/>
      <c r="J61" s="48" t="s">
        <v>89</v>
      </c>
    </row>
    <row r="62" spans="1:11" ht="13.5" customHeight="1" thickBot="1" x14ac:dyDescent="0.3">
      <c r="A62" s="62">
        <v>852</v>
      </c>
      <c r="B62" s="61"/>
      <c r="C62" s="60" t="s">
        <v>40</v>
      </c>
      <c r="D62" s="20">
        <f>D63</f>
        <v>40000</v>
      </c>
      <c r="E62" s="20">
        <f t="shared" ref="E62:I62" si="14">E63</f>
        <v>40000</v>
      </c>
      <c r="F62" s="20">
        <f t="shared" si="14"/>
        <v>40000</v>
      </c>
      <c r="G62" s="20">
        <f t="shared" si="14"/>
        <v>0</v>
      </c>
      <c r="H62" s="20">
        <f t="shared" si="14"/>
        <v>0</v>
      </c>
      <c r="I62" s="20">
        <f t="shared" si="14"/>
        <v>0</v>
      </c>
      <c r="J62" s="59"/>
    </row>
    <row r="63" spans="1:11" ht="35.25" customHeight="1" thickBot="1" x14ac:dyDescent="0.3">
      <c r="A63" s="47"/>
      <c r="B63" s="14">
        <v>85295</v>
      </c>
      <c r="C63" s="15" t="s">
        <v>25</v>
      </c>
      <c r="D63" s="16">
        <f>E63</f>
        <v>40000</v>
      </c>
      <c r="E63" s="16">
        <f>F63+G63+H63+I63</f>
        <v>40000</v>
      </c>
      <c r="F63" s="16">
        <v>40000</v>
      </c>
      <c r="G63" s="16"/>
      <c r="H63" s="16"/>
      <c r="I63" s="16"/>
      <c r="J63" s="48" t="s">
        <v>16</v>
      </c>
    </row>
    <row r="64" spans="1:11" ht="13.5" thickBot="1" x14ac:dyDescent="0.3">
      <c r="A64" s="53">
        <v>900</v>
      </c>
      <c r="B64" s="34"/>
      <c r="C64" s="35" t="s">
        <v>82</v>
      </c>
      <c r="D64" s="36">
        <f>E64</f>
        <v>50000</v>
      </c>
      <c r="E64" s="36">
        <f>E65+E66</f>
        <v>50000</v>
      </c>
      <c r="F64" s="36">
        <f>F65+F66</f>
        <v>25000</v>
      </c>
      <c r="G64" s="36"/>
      <c r="H64" s="36">
        <f>H65+H66</f>
        <v>25000</v>
      </c>
      <c r="I64" s="36"/>
      <c r="J64" s="54"/>
    </row>
    <row r="65" spans="1:14" x14ac:dyDescent="0.25">
      <c r="A65" s="41"/>
      <c r="B65" s="6">
        <v>90095</v>
      </c>
      <c r="C65" s="7" t="s">
        <v>83</v>
      </c>
      <c r="D65" s="8">
        <f>E65</f>
        <v>25000</v>
      </c>
      <c r="E65" s="8">
        <f>F65+H65</f>
        <v>25000</v>
      </c>
      <c r="F65" s="8">
        <v>12500</v>
      </c>
      <c r="G65" s="8"/>
      <c r="H65" s="8">
        <v>12500</v>
      </c>
      <c r="I65" s="8"/>
      <c r="J65" s="42" t="s">
        <v>16</v>
      </c>
    </row>
    <row r="66" spans="1:14" ht="13.5" thickBot="1" x14ac:dyDescent="0.3">
      <c r="A66" s="45"/>
      <c r="B66" s="5">
        <v>90095</v>
      </c>
      <c r="C66" s="12" t="s">
        <v>84</v>
      </c>
      <c r="D66" s="13">
        <f>E66</f>
        <v>25000</v>
      </c>
      <c r="E66" s="16">
        <f>F66+H66</f>
        <v>25000</v>
      </c>
      <c r="F66" s="13">
        <v>12500</v>
      </c>
      <c r="G66" s="13"/>
      <c r="H66" s="13">
        <v>12500</v>
      </c>
      <c r="I66" s="13"/>
      <c r="J66" s="50" t="s">
        <v>16</v>
      </c>
    </row>
    <row r="67" spans="1:14" ht="15" customHeight="1" thickBot="1" x14ac:dyDescent="0.3">
      <c r="A67" s="39">
        <v>921</v>
      </c>
      <c r="B67" s="18"/>
      <c r="C67" s="19" t="s">
        <v>26</v>
      </c>
      <c r="D67" s="20">
        <f>SUM(D68:D82)</f>
        <v>2710548</v>
      </c>
      <c r="E67" s="20">
        <f>SUM(E68:E82)</f>
        <v>2710548</v>
      </c>
      <c r="F67" s="20">
        <f>SUM(F68:F82)</f>
        <v>416363</v>
      </c>
      <c r="G67" s="20">
        <f t="shared" ref="G67:I67" si="15">SUM(G68:G80)</f>
        <v>0</v>
      </c>
      <c r="H67" s="20">
        <f>SUM(H68:H80)</f>
        <v>2294185</v>
      </c>
      <c r="I67" s="20">
        <f t="shared" si="15"/>
        <v>0</v>
      </c>
      <c r="J67" s="49"/>
    </row>
    <row r="68" spans="1:14" hidden="1" x14ac:dyDescent="0.25">
      <c r="A68" s="41"/>
      <c r="B68" s="6"/>
      <c r="C68" s="7"/>
      <c r="D68" s="8"/>
      <c r="E68" s="8"/>
      <c r="F68" s="8"/>
      <c r="G68" s="8"/>
      <c r="H68" s="8"/>
      <c r="I68" s="8"/>
      <c r="J68" s="42"/>
    </row>
    <row r="69" spans="1:14" ht="33.75" customHeight="1" x14ac:dyDescent="0.25">
      <c r="A69" s="43"/>
      <c r="B69" s="9">
        <v>92109</v>
      </c>
      <c r="C69" s="10" t="s">
        <v>64</v>
      </c>
      <c r="D69" s="8">
        <f t="shared" ref="D69:D80" si="16">E69</f>
        <v>20000</v>
      </c>
      <c r="E69" s="8">
        <f t="shared" ref="E69:E79" si="17">F69+G69+H69+I69</f>
        <v>20000</v>
      </c>
      <c r="F69" s="11">
        <v>20000</v>
      </c>
      <c r="G69" s="11"/>
      <c r="H69" s="11"/>
      <c r="I69" s="11"/>
      <c r="J69" s="44" t="s">
        <v>16</v>
      </c>
    </row>
    <row r="70" spans="1:14" ht="57" customHeight="1" x14ac:dyDescent="0.25">
      <c r="A70" s="43"/>
      <c r="B70" s="9">
        <v>92109</v>
      </c>
      <c r="C70" s="10" t="s">
        <v>96</v>
      </c>
      <c r="D70" s="8">
        <f t="shared" si="16"/>
        <v>82500</v>
      </c>
      <c r="E70" s="8">
        <f t="shared" si="17"/>
        <v>82500</v>
      </c>
      <c r="F70" s="11">
        <v>82500</v>
      </c>
      <c r="G70" s="11"/>
      <c r="H70" s="11"/>
      <c r="I70" s="11"/>
      <c r="J70" s="44" t="s">
        <v>16</v>
      </c>
    </row>
    <row r="71" spans="1:14" ht="36" x14ac:dyDescent="0.25">
      <c r="A71" s="43"/>
      <c r="B71" s="9">
        <v>92109</v>
      </c>
      <c r="C71" s="10" t="s">
        <v>41</v>
      </c>
      <c r="D71" s="8">
        <f t="shared" si="16"/>
        <v>145475</v>
      </c>
      <c r="E71" s="8">
        <f t="shared" si="17"/>
        <v>145475</v>
      </c>
      <c r="F71" s="11">
        <v>2151</v>
      </c>
      <c r="G71" s="11"/>
      <c r="H71" s="11">
        <v>143324</v>
      </c>
      <c r="I71" s="11"/>
      <c r="J71" s="44" t="s">
        <v>65</v>
      </c>
      <c r="N71" s="65"/>
    </row>
    <row r="72" spans="1:14" ht="36" x14ac:dyDescent="0.25">
      <c r="A72" s="43"/>
      <c r="B72" s="9">
        <v>92109</v>
      </c>
      <c r="C72" s="10" t="s">
        <v>42</v>
      </c>
      <c r="D72" s="8">
        <f t="shared" si="16"/>
        <v>256295</v>
      </c>
      <c r="E72" s="8">
        <f t="shared" si="17"/>
        <v>256295</v>
      </c>
      <c r="F72" s="11">
        <v>3008</v>
      </c>
      <c r="G72" s="11"/>
      <c r="H72" s="11">
        <v>253287</v>
      </c>
      <c r="I72" s="11"/>
      <c r="J72" s="44" t="s">
        <v>65</v>
      </c>
      <c r="N72" s="65"/>
    </row>
    <row r="73" spans="1:14" ht="31.5" customHeight="1" x14ac:dyDescent="0.25">
      <c r="A73" s="43"/>
      <c r="B73" s="9">
        <v>92109</v>
      </c>
      <c r="C73" s="10" t="s">
        <v>43</v>
      </c>
      <c r="D73" s="8">
        <f t="shared" si="16"/>
        <v>541494</v>
      </c>
      <c r="E73" s="8">
        <f t="shared" si="17"/>
        <v>541494</v>
      </c>
      <c r="F73" s="11">
        <v>5765</v>
      </c>
      <c r="G73" s="11"/>
      <c r="H73" s="11">
        <v>535729</v>
      </c>
      <c r="I73" s="11"/>
      <c r="J73" s="44" t="s">
        <v>65</v>
      </c>
      <c r="N73" s="65"/>
    </row>
    <row r="74" spans="1:14" s="56" customFormat="1" ht="33" customHeight="1" x14ac:dyDescent="0.25">
      <c r="A74" s="55"/>
      <c r="B74" s="29">
        <v>92109</v>
      </c>
      <c r="C74" s="30" t="s">
        <v>44</v>
      </c>
      <c r="D74" s="31">
        <f t="shared" si="16"/>
        <v>152301</v>
      </c>
      <c r="E74" s="31">
        <f t="shared" si="17"/>
        <v>152301</v>
      </c>
      <c r="F74" s="32">
        <v>2261</v>
      </c>
      <c r="G74" s="32"/>
      <c r="H74" s="32">
        <v>150040</v>
      </c>
      <c r="I74" s="32"/>
      <c r="J74" s="52" t="s">
        <v>65</v>
      </c>
      <c r="N74" s="65"/>
    </row>
    <row r="75" spans="1:14" ht="36" x14ac:dyDescent="0.25">
      <c r="A75" s="43"/>
      <c r="B75" s="9">
        <v>92109</v>
      </c>
      <c r="C75" s="10" t="s">
        <v>45</v>
      </c>
      <c r="D75" s="8">
        <f t="shared" si="16"/>
        <v>153728</v>
      </c>
      <c r="E75" s="8">
        <f t="shared" si="17"/>
        <v>153728</v>
      </c>
      <c r="F75" s="11">
        <v>2160</v>
      </c>
      <c r="G75" s="11"/>
      <c r="H75" s="11">
        <v>151568</v>
      </c>
      <c r="I75" s="11"/>
      <c r="J75" s="44" t="s">
        <v>65</v>
      </c>
      <c r="N75" s="65"/>
    </row>
    <row r="76" spans="1:14" s="56" customFormat="1" ht="34.5" customHeight="1" x14ac:dyDescent="0.25">
      <c r="A76" s="55"/>
      <c r="B76" s="29">
        <v>92109</v>
      </c>
      <c r="C76" s="30" t="s">
        <v>46</v>
      </c>
      <c r="D76" s="31">
        <f t="shared" si="16"/>
        <v>182074</v>
      </c>
      <c r="E76" s="31">
        <f t="shared" si="17"/>
        <v>182074</v>
      </c>
      <c r="F76" s="32">
        <v>30615</v>
      </c>
      <c r="G76" s="32"/>
      <c r="H76" s="32">
        <v>151459</v>
      </c>
      <c r="I76" s="32"/>
      <c r="J76" s="52" t="s">
        <v>65</v>
      </c>
      <c r="N76" s="65"/>
    </row>
    <row r="77" spans="1:14" ht="36" x14ac:dyDescent="0.25">
      <c r="A77" s="43"/>
      <c r="B77" s="9">
        <v>92109</v>
      </c>
      <c r="C77" s="10" t="s">
        <v>47</v>
      </c>
      <c r="D77" s="8">
        <f t="shared" si="16"/>
        <v>190233</v>
      </c>
      <c r="E77" s="8">
        <f t="shared" si="17"/>
        <v>190233</v>
      </c>
      <c r="F77" s="11">
        <v>42085</v>
      </c>
      <c r="G77" s="11"/>
      <c r="H77" s="11">
        <v>148148</v>
      </c>
      <c r="I77" s="11"/>
      <c r="J77" s="44" t="s">
        <v>65</v>
      </c>
      <c r="N77" s="65"/>
    </row>
    <row r="78" spans="1:14" ht="36" x14ac:dyDescent="0.25">
      <c r="A78" s="43"/>
      <c r="B78" s="9">
        <v>92109</v>
      </c>
      <c r="C78" s="10" t="s">
        <v>48</v>
      </c>
      <c r="D78" s="8">
        <f t="shared" si="16"/>
        <v>141519</v>
      </c>
      <c r="E78" s="8">
        <f t="shared" si="17"/>
        <v>141519</v>
      </c>
      <c r="F78" s="11">
        <v>16292</v>
      </c>
      <c r="G78" s="11"/>
      <c r="H78" s="11">
        <v>125227</v>
      </c>
      <c r="I78" s="11"/>
      <c r="J78" s="44" t="s">
        <v>65</v>
      </c>
      <c r="N78" s="65"/>
    </row>
    <row r="79" spans="1:14" ht="35.25" customHeight="1" x14ac:dyDescent="0.25">
      <c r="A79" s="43"/>
      <c r="B79" s="9">
        <v>92109</v>
      </c>
      <c r="C79" s="10" t="s">
        <v>49</v>
      </c>
      <c r="D79" s="8">
        <f t="shared" si="16"/>
        <v>145277</v>
      </c>
      <c r="E79" s="8">
        <f t="shared" si="17"/>
        <v>145277</v>
      </c>
      <c r="F79" s="11">
        <v>20804</v>
      </c>
      <c r="G79" s="11"/>
      <c r="H79" s="11">
        <v>124473</v>
      </c>
      <c r="I79" s="11"/>
      <c r="J79" s="44" t="s">
        <v>65</v>
      </c>
      <c r="N79" s="65"/>
    </row>
    <row r="80" spans="1:14" ht="34.5" customHeight="1" x14ac:dyDescent="0.25">
      <c r="A80" s="43"/>
      <c r="B80" s="9">
        <v>92109</v>
      </c>
      <c r="C80" s="12" t="s">
        <v>50</v>
      </c>
      <c r="D80" s="16">
        <f t="shared" si="16"/>
        <v>571742</v>
      </c>
      <c r="E80" s="16">
        <f>F80+G80+H80+I80</f>
        <v>571742</v>
      </c>
      <c r="F80" s="13">
        <v>60812</v>
      </c>
      <c r="G80" s="13"/>
      <c r="H80" s="13">
        <v>510930</v>
      </c>
      <c r="I80" s="13"/>
      <c r="J80" s="44" t="s">
        <v>65</v>
      </c>
      <c r="N80" s="65"/>
    </row>
    <row r="81" spans="1:10" ht="15" customHeight="1" x14ac:dyDescent="0.25">
      <c r="A81" s="43"/>
      <c r="B81" s="9">
        <v>92109</v>
      </c>
      <c r="C81" s="12" t="s">
        <v>86</v>
      </c>
      <c r="D81" s="13">
        <f>E81</f>
        <v>39900</v>
      </c>
      <c r="E81" s="13">
        <v>39900</v>
      </c>
      <c r="F81" s="13">
        <v>39900</v>
      </c>
      <c r="G81" s="13"/>
      <c r="H81" s="13"/>
      <c r="I81" s="13"/>
      <c r="J81" s="50" t="s">
        <v>16</v>
      </c>
    </row>
    <row r="82" spans="1:10" ht="24.75" customHeight="1" x14ac:dyDescent="0.25">
      <c r="A82" s="43"/>
      <c r="B82" s="9">
        <v>92109</v>
      </c>
      <c r="C82" s="10" t="s">
        <v>101</v>
      </c>
      <c r="D82" s="11">
        <f>E82</f>
        <v>88010</v>
      </c>
      <c r="E82" s="11">
        <f>F82+H82+I82</f>
        <v>88010</v>
      </c>
      <c r="F82" s="11">
        <v>88010</v>
      </c>
      <c r="G82" s="11"/>
      <c r="H82" s="11"/>
      <c r="I82" s="11"/>
      <c r="J82" s="44" t="s">
        <v>16</v>
      </c>
    </row>
    <row r="83" spans="1:10" ht="13.5" thickBot="1" x14ac:dyDescent="0.3">
      <c r="A83" s="67" t="s">
        <v>27</v>
      </c>
      <c r="B83" s="68"/>
      <c r="C83" s="69"/>
      <c r="D83" s="57">
        <f>D9+D18+D29+D31+D55+D62+D67+D43+D51+D64</f>
        <v>15789779</v>
      </c>
      <c r="E83" s="57">
        <f>E9+E18+E29+E31+E55+E62+E67+E43+E51+E64</f>
        <v>15789779</v>
      </c>
      <c r="F83" s="57">
        <f>F9+F18+F29+F31+F55+F62+F67+F43+F51+F64</f>
        <v>3329834</v>
      </c>
      <c r="G83" s="57">
        <f>G9+G18+G29+G31+G55+G62+G67+G43+G51</f>
        <v>0</v>
      </c>
      <c r="H83" s="57">
        <f>H9+H18+H29+H31+H55+H62+H67+H43+H51+H64</f>
        <v>9162813</v>
      </c>
      <c r="I83" s="57">
        <f>I9+I18+I29+I31+I55+I62+I67+I43+I51</f>
        <v>3297132</v>
      </c>
      <c r="J83" s="64"/>
    </row>
    <row r="84" spans="1:10" ht="13.5" thickTop="1" x14ac:dyDescent="0.25"/>
    <row r="85" spans="1:10" x14ac:dyDescent="0.25">
      <c r="D85" s="26"/>
    </row>
    <row r="86" spans="1:10" x14ac:dyDescent="0.25">
      <c r="D86" s="26"/>
    </row>
    <row r="87" spans="1:10" x14ac:dyDescent="0.25">
      <c r="D87" s="26"/>
    </row>
    <row r="88" spans="1:10" x14ac:dyDescent="0.25">
      <c r="D88" s="26"/>
    </row>
    <row r="89" spans="1:10" x14ac:dyDescent="0.25">
      <c r="D89" s="26"/>
    </row>
    <row r="90" spans="1:10" x14ac:dyDescent="0.25">
      <c r="D90" s="25"/>
    </row>
  </sheetData>
  <mergeCells count="11">
    <mergeCell ref="A1:J1"/>
    <mergeCell ref="A83:C83"/>
    <mergeCell ref="D5:D7"/>
    <mergeCell ref="E5:I5"/>
    <mergeCell ref="J5:J7"/>
    <mergeCell ref="E6:E7"/>
    <mergeCell ref="F6:I6"/>
    <mergeCell ref="A3:J3"/>
    <mergeCell ref="A5:A7"/>
    <mergeCell ref="B5:B7"/>
    <mergeCell ref="C5:C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zadania inwestycyjne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2024-09-12T06:39:01Z</cp:lastPrinted>
  <dcterms:created xsi:type="dcterms:W3CDTF">2023-11-13T08:43:58Z</dcterms:created>
  <dcterms:modified xsi:type="dcterms:W3CDTF">2024-09-24T06:36:01Z</dcterms:modified>
</cp:coreProperties>
</file>