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95" windowWidth="15480" windowHeight="9105"/>
  </bookViews>
  <sheets>
    <sheet name="Arkusz2" sheetId="1" r:id="rId1"/>
  </sheets>
  <definedNames>
    <definedName name="_xlnm.Print_Titles" localSheetId="0">Arkusz2!$7:$10</definedName>
  </definedNames>
  <calcPr calcId="145621"/>
</workbook>
</file>

<file path=xl/calcChain.xml><?xml version="1.0" encoding="utf-8"?>
<calcChain xmlns="http://schemas.openxmlformats.org/spreadsheetml/2006/main">
  <c r="E57" i="1" l="1"/>
  <c r="D57" i="1" s="1"/>
  <c r="E41" i="1"/>
  <c r="D41" i="1" s="1"/>
  <c r="E40" i="1"/>
  <c r="D40" i="1" s="1"/>
  <c r="E89" i="1"/>
  <c r="D89" i="1" s="1"/>
  <c r="H98" i="1"/>
  <c r="H84" i="1"/>
  <c r="H30" i="1"/>
  <c r="H11" i="1"/>
  <c r="E23" i="1"/>
  <c r="D23" i="1" s="1"/>
  <c r="E87" i="1"/>
  <c r="D87" i="1" s="1"/>
  <c r="E39" i="1"/>
  <c r="D39" i="1" s="1"/>
  <c r="F11" i="1"/>
  <c r="F30" i="1"/>
  <c r="F46" i="1"/>
  <c r="F61" i="1"/>
  <c r="F65" i="1"/>
  <c r="F74" i="1"/>
  <c r="F84" i="1"/>
  <c r="F98" i="1"/>
  <c r="E42" i="1"/>
  <c r="D42" i="1"/>
  <c r="E86" i="1"/>
  <c r="D86" i="1"/>
  <c r="E88" i="1"/>
  <c r="D88" i="1"/>
  <c r="D104" i="1"/>
  <c r="E70" i="1"/>
  <c r="D70" i="1" s="1"/>
  <c r="D82" i="1"/>
  <c r="E82" i="1"/>
  <c r="H82" i="1"/>
  <c r="E55" i="1"/>
  <c r="D55" i="1" s="1"/>
  <c r="E22" i="1"/>
  <c r="D22" i="1" s="1"/>
  <c r="E20" i="1"/>
  <c r="D20" i="1" s="1"/>
  <c r="E18" i="1"/>
  <c r="D18" i="1" s="1"/>
  <c r="E17" i="1"/>
  <c r="D17" i="1" s="1"/>
  <c r="E16" i="1"/>
  <c r="D16" i="1" s="1"/>
  <c r="G61" i="1"/>
  <c r="H61" i="1"/>
  <c r="I61" i="1"/>
  <c r="E64" i="1"/>
  <c r="D64" i="1" s="1"/>
  <c r="E63" i="1"/>
  <c r="D63" i="1" s="1"/>
  <c r="E45" i="1"/>
  <c r="D45" i="1" s="1"/>
  <c r="E38" i="1"/>
  <c r="D38" i="1" s="1"/>
  <c r="G74" i="1"/>
  <c r="H74" i="1"/>
  <c r="I74" i="1"/>
  <c r="I11" i="1"/>
  <c r="G30" i="1"/>
  <c r="I30" i="1"/>
  <c r="G46" i="1"/>
  <c r="H46" i="1"/>
  <c r="I46" i="1"/>
  <c r="G65" i="1"/>
  <c r="H65" i="1"/>
  <c r="I65" i="1"/>
  <c r="F72" i="1"/>
  <c r="G72" i="1"/>
  <c r="H72" i="1"/>
  <c r="I72" i="1"/>
  <c r="G84" i="1"/>
  <c r="I84" i="1"/>
  <c r="G96" i="1"/>
  <c r="H96" i="1"/>
  <c r="I96" i="1"/>
  <c r="G98" i="1"/>
  <c r="E98" i="1" s="1"/>
  <c r="D98" i="1" s="1"/>
  <c r="I98" i="1"/>
  <c r="E12" i="1"/>
  <c r="D12" i="1" s="1"/>
  <c r="E13" i="1"/>
  <c r="D13" i="1" s="1"/>
  <c r="E15" i="1"/>
  <c r="D15" i="1" s="1"/>
  <c r="E29" i="1"/>
  <c r="D29" i="1" s="1"/>
  <c r="E31" i="1"/>
  <c r="D31" i="1" s="1"/>
  <c r="E32" i="1"/>
  <c r="D32" i="1" s="1"/>
  <c r="E33" i="1"/>
  <c r="D33" i="1" s="1"/>
  <c r="E34" i="1"/>
  <c r="D34" i="1" s="1"/>
  <c r="E35" i="1"/>
  <c r="D35" i="1" s="1"/>
  <c r="E36" i="1"/>
  <c r="D36" i="1" s="1"/>
  <c r="E37" i="1"/>
  <c r="D37" i="1" s="1"/>
  <c r="E47" i="1"/>
  <c r="D47" i="1" s="1"/>
  <c r="E48" i="1"/>
  <c r="D48" i="1" s="1"/>
  <c r="E49" i="1"/>
  <c r="D49" i="1" s="1"/>
  <c r="E50" i="1"/>
  <c r="D50" i="1" s="1"/>
  <c r="E51" i="1"/>
  <c r="D51" i="1" s="1"/>
  <c r="E52" i="1"/>
  <c r="D52" i="1" s="1"/>
  <c r="E53" i="1"/>
  <c r="D53" i="1" s="1"/>
  <c r="E54" i="1"/>
  <c r="D54" i="1" s="1"/>
  <c r="E56" i="1"/>
  <c r="D56" i="1" s="1"/>
  <c r="E59" i="1"/>
  <c r="D59" i="1" s="1"/>
  <c r="E60" i="1"/>
  <c r="D60" i="1" s="1"/>
  <c r="E62" i="1"/>
  <c r="D62" i="1" s="1"/>
  <c r="E66" i="1"/>
  <c r="D66" i="1" s="1"/>
  <c r="E67" i="1"/>
  <c r="D67" i="1" s="1"/>
  <c r="E68" i="1"/>
  <c r="D68" i="1" s="1"/>
  <c r="E69" i="1"/>
  <c r="D69" i="1" s="1"/>
  <c r="E71" i="1"/>
  <c r="D71" i="1" s="1"/>
  <c r="E73" i="1"/>
  <c r="D73" i="1" s="1"/>
  <c r="E75" i="1"/>
  <c r="D75" i="1" s="1"/>
  <c r="E77" i="1"/>
  <c r="D77" i="1" s="1"/>
  <c r="E80" i="1"/>
  <c r="D80" i="1" s="1"/>
  <c r="E81" i="1"/>
  <c r="D81" i="1" s="1"/>
  <c r="E97" i="1"/>
  <c r="D97" i="1" s="1"/>
  <c r="J11" i="1"/>
  <c r="J72" i="1"/>
  <c r="E85" i="1"/>
  <c r="D85" i="1" s="1"/>
  <c r="G105" i="1"/>
  <c r="E84" i="1" l="1"/>
  <c r="D84" i="1" s="1"/>
  <c r="E65" i="1"/>
  <c r="D65" i="1" s="1"/>
  <c r="I105" i="1"/>
  <c r="E46" i="1"/>
  <c r="D46" i="1" s="1"/>
  <c r="E11" i="1"/>
  <c r="D11" i="1" s="1"/>
  <c r="H105" i="1"/>
  <c r="E72" i="1"/>
  <c r="D72" i="1" s="1"/>
  <c r="E74" i="1"/>
  <c r="D74" i="1" s="1"/>
  <c r="E61" i="1"/>
  <c r="D61" i="1" s="1"/>
  <c r="E96" i="1"/>
  <c r="D96" i="1" s="1"/>
  <c r="E30" i="1"/>
  <c r="D30" i="1" s="1"/>
  <c r="F105" i="1"/>
  <c r="D105" i="1" l="1"/>
  <c r="E105" i="1"/>
</calcChain>
</file>

<file path=xl/sharedStrings.xml><?xml version="1.0" encoding="utf-8"?>
<sst xmlns="http://schemas.openxmlformats.org/spreadsheetml/2006/main" count="205" uniqueCount="113">
  <si>
    <t>Dział</t>
  </si>
  <si>
    <t>Rozdz.</t>
  </si>
  <si>
    <t>Nazwa zadania inwestycyjnego i okres realizacji (w latach)</t>
  </si>
  <si>
    <t>Łączne nakłady finansowe</t>
  </si>
  <si>
    <t>Planowane nakłady</t>
  </si>
  <si>
    <t>w tym źródła finansowania</t>
  </si>
  <si>
    <t>środki własne</t>
  </si>
  <si>
    <t>kredyty i pożyczki</t>
  </si>
  <si>
    <t>środki pochodz.z innych źródeł dotacje i śr.z budżetu państwa</t>
  </si>
  <si>
    <t>środki  wymienione w art..5 ust.1 pkt 2 i 3 u.f.p. (śr.unijne)</t>
  </si>
  <si>
    <t>O10</t>
  </si>
  <si>
    <t>Rolnictwo</t>
  </si>
  <si>
    <t>Transport i łączność - drogi gminne</t>
  </si>
  <si>
    <t>Gospodarka mieszkaniowa</t>
  </si>
  <si>
    <t>Administracja Publiczna</t>
  </si>
  <si>
    <t>Bezpieczeństwo Publiczne i Ochrona Przeciwpożarowa</t>
  </si>
  <si>
    <t>Oświata i wychowanie</t>
  </si>
  <si>
    <t>Urząd Gminy</t>
  </si>
  <si>
    <t>Gospodarka Komunalna i Ochrona Środowiska</t>
  </si>
  <si>
    <t>OGÓŁEM</t>
  </si>
  <si>
    <t>Jednostka org. realizująca zadanie lub koordynująca program</t>
  </si>
  <si>
    <t>Plany zagospodarowania przestrzennego</t>
  </si>
  <si>
    <t>Zmiana studium uwarunkowań i KZP</t>
  </si>
  <si>
    <t>Modernizacja SP Runowo</t>
  </si>
  <si>
    <t>Doposażenie Pracowni komputerowych</t>
  </si>
  <si>
    <t>Kultura fizyczna</t>
  </si>
  <si>
    <t>O1010</t>
  </si>
  <si>
    <t>Zakup pojemników na odpady segregowane</t>
  </si>
  <si>
    <t>Modernizacja  budynku komunalnego Runowo 24</t>
  </si>
  <si>
    <t>Modernizacja  budynku komunalnego Runowo 41</t>
  </si>
  <si>
    <t>Modernizacja  budynku komunalnego Rogoż 19</t>
  </si>
  <si>
    <t>Modernizacja budynku Urzędu Gminy</t>
  </si>
  <si>
    <t>Usuwanie eternitu</t>
  </si>
  <si>
    <t>Zakup samochodu</t>
  </si>
  <si>
    <t xml:space="preserve">Utwardzenie podłoża  pod pojemniki na odpady </t>
  </si>
  <si>
    <t>Dofinansowanie budowy urządzeń wodociągowo-kanalizacyjnych realizow. przez osoby fizyczne i prawne</t>
  </si>
  <si>
    <t xml:space="preserve">Modernizacja oczyszczalni w Rogóżu </t>
  </si>
  <si>
    <t>O1095</t>
  </si>
  <si>
    <t>Modernizacja, remont drogi publicznej 117021N Wielochowo-Koniewo</t>
  </si>
  <si>
    <t>Modernizacja, remont drogi publicznej 117002N Kłusity kolonia Babiak</t>
  </si>
  <si>
    <t xml:space="preserve">Modernizacja, remont drogi publicznej 117031 N do miejsc. Redy osada </t>
  </si>
  <si>
    <t>Program do obsługi ewidencji dróg gminnych (etap I)</t>
  </si>
  <si>
    <t>Zakup pieca c.o.</t>
  </si>
  <si>
    <t>Zmiana planów Kłębowo-Markajmy-Suryty</t>
  </si>
  <si>
    <t>Modernizacja SP Kraszewo</t>
  </si>
  <si>
    <t>Modernizacja Zespołu Szkół w Rogóżu</t>
  </si>
  <si>
    <t>Opracowanie dokumentacji budowlanych (place zabaw, siłownie zewnętrzne, modernizacja boisk)</t>
  </si>
  <si>
    <t>Kultura i ochrona dziedzictwa narodowego</t>
  </si>
  <si>
    <t>Rozbudowa kanalizacji Rogóż</t>
  </si>
  <si>
    <t>Modernizacja  budynku komunalnego Kraszewo 33</t>
  </si>
  <si>
    <t>Modernizacja  budynku komunalnego Babiak 13</t>
  </si>
  <si>
    <t>Modernizacja  budynku komunalnego Stabunity 1/3</t>
  </si>
  <si>
    <t>Modernizacja budynku komunalnego Jarandowo 1</t>
  </si>
  <si>
    <t>System monitoringu (kamery, rejestrator, osprzęt)</t>
  </si>
  <si>
    <t>Modernizacja strażnicy Runowo</t>
  </si>
  <si>
    <t>Modernizacja świetlicy Kochanówka (dokumentacja)</t>
  </si>
  <si>
    <t>WYDATKI  INWESTYCYJNE  NA  2016 R.</t>
  </si>
  <si>
    <t>rok budżetowy 2016 (6+7+8+9)</t>
  </si>
  <si>
    <t>Zakup urządzenia UTM</t>
  </si>
  <si>
    <t xml:space="preserve">Zakup sprzętu komputerowego </t>
  </si>
  <si>
    <t>Modernizacja odcinka drogi wewnętrznej dz. Nr 33/1 Medyny</t>
  </si>
  <si>
    <t>Zakup wiat przystankowych</t>
  </si>
  <si>
    <t>Zakup znaków drogowych</t>
  </si>
  <si>
    <t xml:space="preserve">Plan zagospodarowania strefy A uzdrowiska </t>
  </si>
  <si>
    <t>01010</t>
  </si>
  <si>
    <t>Modernizacja kanalizacji w m. Rogóż (dokumentacja)</t>
  </si>
  <si>
    <t>Modernizacja kanalizacji w m. Kraszewo (dokumentacja)</t>
  </si>
  <si>
    <t>Modernizacja wodociagu w m. Nowa Wieś Wielka (dokumentacja)</t>
  </si>
  <si>
    <t>Modernizacja kanalizacji w m. Redy Osada (dokumentacja)</t>
  </si>
  <si>
    <t>Rozbudowa wodociągu Markajmy (dokumentacja)</t>
  </si>
  <si>
    <t>Wykup lokalu mieszkalnego w m. Kochanówka 17</t>
  </si>
  <si>
    <t>Modernizacja odcinka drogi wewnętrznej dz. Nr 82/6  w m. Sarnowo</t>
  </si>
  <si>
    <t xml:space="preserve">Modernizacja oświetlenia zewnętrznego w Zespole Szkół w Rogóżu </t>
  </si>
  <si>
    <t>Modernizacja budynku komunlanego Stryjkowo 11</t>
  </si>
  <si>
    <t>Zakup sprzętu informatycznego</t>
  </si>
  <si>
    <t>Załącznik Nr 3</t>
  </si>
  <si>
    <t>Pomoc społeczna</t>
  </si>
  <si>
    <t>01095</t>
  </si>
  <si>
    <t>Zakup gruntu - droga Świętnik, dz. 41/6</t>
  </si>
  <si>
    <t>Zakup gruntu w miejscowości Blanki</t>
  </si>
  <si>
    <t>Zakup gruntu w Markajmach, dz. 59/5</t>
  </si>
  <si>
    <t>Plac zabaw w m. Knipy</t>
  </si>
  <si>
    <t>Placu zabaw w m. Kotowo</t>
  </si>
  <si>
    <t>Budowa wiaty w m. Babiak</t>
  </si>
  <si>
    <t>Budowa wiaty w m. Workiejmy</t>
  </si>
  <si>
    <t>Ogrodzenie działki Nr 254/2 w m. Kaszuny</t>
  </si>
  <si>
    <t>Oczyszczenie i ogrodzenie stawu na działce nr 254/2 w m. Rogóż</t>
  </si>
  <si>
    <t>Budowa boiska lekkoatletycznego w m. Kraszewo (dokumentacja)</t>
  </si>
  <si>
    <t>Zakup lokalu użytkowego (pokój nr 14 urzędu)</t>
  </si>
  <si>
    <t>Zakup gruntu w miejscowości Runowo Dz. Nr 135</t>
  </si>
  <si>
    <t>Zakup samochodu osobowo-dostawczego.</t>
  </si>
  <si>
    <t>Przebudowa drogi gminnej nr 117016N w m. Pilnik</t>
  </si>
  <si>
    <t xml:space="preserve">Budowa oświetlenia drogi gminnej w m. Markajmy </t>
  </si>
  <si>
    <t>Oznakowanie wsi Suryty</t>
  </si>
  <si>
    <t>Wykonanie siłowni zewnętrznej w miejscowości Blanki</t>
  </si>
  <si>
    <t>Modernizacja oczyszczalni ścieków w Kraszewie</t>
  </si>
  <si>
    <t>Wykonanie oświetlenia solarnego w m. Zaręby</t>
  </si>
  <si>
    <t>Zakup walca samojezdnego</t>
  </si>
  <si>
    <t>Zakup ciągnika rolniczego</t>
  </si>
  <si>
    <t xml:space="preserve">Zakup przyczepy budowlanej </t>
  </si>
  <si>
    <t>Doposażenie terenu wokół wiaty wiejskiej na potrzeby wsi Medyny</t>
  </si>
  <si>
    <t>Budowa oświetlenia drogi przy osiedlu w m. Rogóż</t>
  </si>
  <si>
    <t>Zamiana gruntu pod drogę gminną w m. Kochanówka</t>
  </si>
  <si>
    <t>Modernizacja kotłowni w budynku 19A w m. Rogóż</t>
  </si>
  <si>
    <t>Modernizacja budynkun komunalnego Bugi 13</t>
  </si>
  <si>
    <t>Zagospodarowanie działki Nr 136/3 w m. Runowo (dokumentacja)</t>
  </si>
  <si>
    <t>Opracowanie dokumentacji projektowo-kosztorysowej na budowę scen plenerowych w miejscowości Kraszewo i Miłogórze.</t>
  </si>
  <si>
    <t xml:space="preserve">Zakup pługa odśnieżnego </t>
  </si>
  <si>
    <t>Rozbudowa sieci wodociągowej Nowa Wieś Wielka</t>
  </si>
  <si>
    <t>Analiza efektywności kosztowej dokumentacji projektowej do wniosku na gospodarkę wodną-ściekową.</t>
  </si>
  <si>
    <t>do Zarządzenia Nr 225/2016</t>
  </si>
  <si>
    <t xml:space="preserve">Wójta Gminy Lidzbark Warmiński </t>
  </si>
  <si>
    <t>z dnia 17 listopada 2016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</si>
</sst>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_-* #,##0\ _z_ł_-;\-* #,##0\ _z_ł_-;_-* &quot;-&quot;??\ _z_ł_-;_-@_-"/>
    <numFmt numFmtId="165" formatCode="#,##0_ ;\-#,##0\ "/>
  </numFmts>
  <fonts count="36" x14ac:knownFonts="1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Arial CE"/>
      <family val="2"/>
      <charset val="238"/>
    </font>
    <font>
      <b/>
      <sz val="9"/>
      <name val="Times New Roman CE"/>
      <family val="1"/>
      <charset val="238"/>
    </font>
    <font>
      <b/>
      <sz val="7"/>
      <name val="Times New Roman CE"/>
      <family val="1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6"/>
      <name val="Times New Roman CE"/>
      <family val="1"/>
      <charset val="238"/>
    </font>
    <font>
      <sz val="6"/>
      <name val="Times New Roman CE"/>
      <family val="1"/>
      <charset val="238"/>
    </font>
    <font>
      <b/>
      <sz val="10"/>
      <color indexed="8"/>
      <name val="Times New Roman CE"/>
      <family val="1"/>
      <charset val="238"/>
    </font>
    <font>
      <b/>
      <sz val="8"/>
      <color indexed="8"/>
      <name val="Times New Roman CE"/>
      <charset val="238"/>
    </font>
    <font>
      <sz val="10"/>
      <color indexed="8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sz val="8"/>
      <color indexed="8"/>
      <name val="Times New Roman CE"/>
      <family val="1"/>
      <charset val="238"/>
    </font>
    <font>
      <sz val="10"/>
      <color indexed="8"/>
      <name val="Times New Roman CE"/>
      <charset val="238"/>
    </font>
    <font>
      <sz val="9"/>
      <name val="Times New Roman"/>
      <family val="1"/>
      <charset val="238"/>
    </font>
    <font>
      <sz val="8"/>
      <name val="Times New Roman CE"/>
      <family val="1"/>
      <charset val="238"/>
    </font>
    <font>
      <b/>
      <u/>
      <sz val="8"/>
      <name val="Times New Roman CE"/>
      <family val="1"/>
      <charset val="238"/>
    </font>
    <font>
      <sz val="12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 CE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 CE"/>
      <charset val="238"/>
    </font>
    <font>
      <sz val="10"/>
      <name val="Times New Roman"/>
      <family val="1"/>
      <charset val="238"/>
    </font>
    <font>
      <b/>
      <u/>
      <sz val="10"/>
      <name val="Times New Roman CE"/>
      <charset val="238"/>
    </font>
    <font>
      <b/>
      <sz val="10"/>
      <name val="Times New Roman CE"/>
      <charset val="238"/>
    </font>
    <font>
      <b/>
      <sz val="8"/>
      <color indexed="8"/>
      <name val="Times New Roman CE"/>
      <family val="1"/>
      <charset val="238"/>
    </font>
    <font>
      <b/>
      <u/>
      <sz val="8"/>
      <name val="Times New Roman CE"/>
      <charset val="238"/>
    </font>
    <font>
      <u val="singleAccounting"/>
      <sz val="10"/>
      <color indexed="8"/>
      <name val="Times New Roman"/>
      <family val="1"/>
      <charset val="238"/>
    </font>
    <font>
      <sz val="10"/>
      <color rgb="FFFF0000"/>
      <name val="Times New Roman CE"/>
      <charset val="238"/>
    </font>
    <font>
      <sz val="10"/>
      <color rgb="FFFF0000"/>
      <name val="Times New Roman CE"/>
      <family val="1"/>
      <charset val="238"/>
    </font>
    <font>
      <sz val="10"/>
      <color rgb="FFFF0000"/>
      <name val="Times New Roman"/>
      <family val="1"/>
      <charset val="238"/>
    </font>
    <font>
      <sz val="8"/>
      <color rgb="FFFF0000"/>
      <name val="Times New Roman CE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2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" fontId="1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4" fontId="17" fillId="0" borderId="0" xfId="0" applyNumberFormat="1" applyFont="1" applyAlignment="1">
      <alignment vertical="center"/>
    </xf>
    <xf numFmtId="0" fontId="16" fillId="0" borderId="0" xfId="0" applyFont="1" applyAlignment="1">
      <alignment horizontal="justify" wrapText="1"/>
    </xf>
    <xf numFmtId="0" fontId="19" fillId="0" borderId="0" xfId="0" applyFont="1" applyAlignment="1">
      <alignment horizontal="justify" wrapText="1"/>
    </xf>
    <xf numFmtId="0" fontId="20" fillId="2" borderId="3" xfId="0" applyNumberFormat="1" applyFont="1" applyFill="1" applyBorder="1" applyAlignment="1" applyProtection="1">
      <alignment horizontal="left" vertical="center" wrapText="1"/>
    </xf>
    <xf numFmtId="0" fontId="20" fillId="2" borderId="4" xfId="0" applyNumberFormat="1" applyFont="1" applyFill="1" applyBorder="1" applyAlignment="1" applyProtection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21" fillId="2" borderId="3" xfId="0" applyNumberFormat="1" applyFont="1" applyFill="1" applyBorder="1" applyAlignment="1" applyProtection="1">
      <alignment horizontal="left" vertical="center" wrapText="1"/>
    </xf>
    <xf numFmtId="43" fontId="8" fillId="0" borderId="1" xfId="1" applyFont="1" applyFill="1" applyBorder="1" applyAlignment="1">
      <alignment horizontal="center" vertical="center" wrapText="1"/>
    </xf>
    <xf numFmtId="0" fontId="20" fillId="2" borderId="6" xfId="0" applyNumberFormat="1" applyFont="1" applyFill="1" applyBorder="1" applyAlignment="1" applyProtection="1">
      <alignment horizontal="left" vertical="center" wrapText="1"/>
    </xf>
    <xf numFmtId="43" fontId="4" fillId="0" borderId="1" xfId="1" applyFont="1" applyFill="1" applyBorder="1" applyAlignment="1">
      <alignment horizontal="center" wrapText="1"/>
    </xf>
    <xf numFmtId="43" fontId="2" fillId="0" borderId="0" xfId="1" applyFont="1" applyAlignment="1">
      <alignment horizontal="center"/>
    </xf>
    <xf numFmtId="0" fontId="8" fillId="0" borderId="5" xfId="1" applyNumberFormat="1" applyFont="1" applyFill="1" applyBorder="1" applyAlignment="1">
      <alignment horizontal="center" vertical="center" wrapText="1"/>
    </xf>
    <xf numFmtId="0" fontId="8" fillId="0" borderId="5" xfId="1" applyNumberFormat="1" applyFont="1" applyFill="1" applyBorder="1" applyAlignment="1">
      <alignment horizontal="center" wrapText="1"/>
    </xf>
    <xf numFmtId="43" fontId="15" fillId="0" borderId="6" xfId="1" applyFont="1" applyBorder="1" applyAlignment="1">
      <alignment horizontal="center" vertical="center" wrapText="1"/>
    </xf>
    <xf numFmtId="0" fontId="20" fillId="2" borderId="7" xfId="0" applyNumberFormat="1" applyFont="1" applyFill="1" applyBorder="1" applyAlignment="1" applyProtection="1">
      <alignment horizontal="left" vertical="center" wrapText="1"/>
    </xf>
    <xf numFmtId="0" fontId="2" fillId="0" borderId="0" xfId="0" applyFont="1" applyAlignment="1">
      <alignment horizontal="center" vertical="center"/>
    </xf>
    <xf numFmtId="43" fontId="12" fillId="0" borderId="4" xfId="1" applyFont="1" applyBorder="1" applyAlignment="1">
      <alignment horizontal="center" vertical="center"/>
    </xf>
    <xf numFmtId="43" fontId="12" fillId="0" borderId="7" xfId="1" applyFont="1" applyBorder="1" applyAlignment="1">
      <alignment horizontal="center" vertical="center"/>
    </xf>
    <xf numFmtId="43" fontId="15" fillId="0" borderId="3" xfId="1" applyFont="1" applyBorder="1" applyAlignment="1">
      <alignment horizontal="center" vertical="center" wrapText="1"/>
    </xf>
    <xf numFmtId="43" fontId="12" fillId="0" borderId="3" xfId="1" applyFont="1" applyBorder="1" applyAlignment="1">
      <alignment horizontal="center" vertical="center"/>
    </xf>
    <xf numFmtId="43" fontId="12" fillId="0" borderId="6" xfId="1" applyFont="1" applyBorder="1" applyAlignment="1">
      <alignment horizontal="center" vertical="center"/>
    </xf>
    <xf numFmtId="43" fontId="10" fillId="0" borderId="8" xfId="1" applyFont="1" applyBorder="1" applyAlignment="1">
      <alignment horizontal="center" vertical="center" wrapText="1"/>
    </xf>
    <xf numFmtId="43" fontId="2" fillId="0" borderId="0" xfId="1" applyFont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43" fontId="15" fillId="0" borderId="4" xfId="1" applyFont="1" applyBorder="1" applyAlignment="1">
      <alignment horizontal="center" vertical="center" wrapText="1"/>
    </xf>
    <xf numFmtId="3" fontId="15" fillId="0" borderId="6" xfId="0" applyNumberFormat="1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center" vertical="center" wrapText="1"/>
    </xf>
    <xf numFmtId="3" fontId="15" fillId="0" borderId="3" xfId="0" applyNumberFormat="1" applyFont="1" applyBorder="1" applyAlignment="1">
      <alignment horizontal="center" vertical="center" wrapText="1"/>
    </xf>
    <xf numFmtId="3" fontId="15" fillId="0" borderId="7" xfId="0" applyNumberFormat="1" applyFont="1" applyBorder="1" applyAlignment="1">
      <alignment horizontal="center" vertical="center" wrapText="1"/>
    </xf>
    <xf numFmtId="43" fontId="15" fillId="0" borderId="7" xfId="1" applyFont="1" applyBorder="1" applyAlignment="1">
      <alignment horizontal="center" vertical="center" wrapText="1"/>
    </xf>
    <xf numFmtId="3" fontId="15" fillId="0" borderId="4" xfId="0" applyNumberFormat="1" applyFont="1" applyBorder="1" applyAlignment="1">
      <alignment horizontal="center" vertical="center" wrapText="1"/>
    </xf>
    <xf numFmtId="43" fontId="10" fillId="0" borderId="8" xfId="1" applyFont="1" applyBorder="1" applyAlignment="1">
      <alignment horizontal="center" vertical="center"/>
    </xf>
    <xf numFmtId="43" fontId="12" fillId="0" borderId="7" xfId="1" applyFont="1" applyBorder="1" applyAlignment="1">
      <alignment horizontal="center" vertical="center" wrapText="1"/>
    </xf>
    <xf numFmtId="164" fontId="12" fillId="0" borderId="7" xfId="1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justify" vertical="center" wrapText="1"/>
    </xf>
    <xf numFmtId="0" fontId="24" fillId="2" borderId="3" xfId="0" applyNumberFormat="1" applyFont="1" applyFill="1" applyBorder="1" applyAlignment="1" applyProtection="1">
      <alignment horizontal="left" vertical="center" wrapText="1"/>
    </xf>
    <xf numFmtId="0" fontId="20" fillId="2" borderId="3" xfId="0" applyFont="1" applyFill="1" applyBorder="1" applyAlignment="1">
      <alignment wrapText="1"/>
    </xf>
    <xf numFmtId="0" fontId="20" fillId="2" borderId="4" xfId="0" applyFont="1" applyFill="1" applyBorder="1" applyAlignment="1">
      <alignment wrapText="1"/>
    </xf>
    <xf numFmtId="0" fontId="20" fillId="0" borderId="3" xfId="0" applyFont="1" applyBorder="1" applyAlignment="1">
      <alignment horizontal="justify" vertical="center" wrapText="1"/>
    </xf>
    <xf numFmtId="165" fontId="12" fillId="0" borderId="0" xfId="0" applyNumberFormat="1" applyFont="1" applyAlignment="1">
      <alignment vertical="center"/>
    </xf>
    <xf numFmtId="165" fontId="2" fillId="0" borderId="3" xfId="1" applyNumberFormat="1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5" fillId="0" borderId="8" xfId="0" applyFont="1" applyBorder="1" applyAlignment="1">
      <alignment vertical="center" wrapText="1"/>
    </xf>
    <xf numFmtId="43" fontId="25" fillId="0" borderId="8" xfId="1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1" fillId="0" borderId="6" xfId="0" applyFont="1" applyBorder="1" applyAlignment="1">
      <alignment horizontal="justify" vertical="center" wrapText="1"/>
    </xf>
    <xf numFmtId="0" fontId="24" fillId="2" borderId="4" xfId="0" applyNumberFormat="1" applyFont="1" applyFill="1" applyBorder="1" applyAlignment="1" applyProtection="1">
      <alignment horizontal="left" vertical="center" wrapText="1"/>
    </xf>
    <xf numFmtId="43" fontId="25" fillId="0" borderId="8" xfId="1" applyFont="1" applyBorder="1" applyAlignment="1">
      <alignment horizontal="center" wrapText="1"/>
    </xf>
    <xf numFmtId="3" fontId="25" fillId="0" borderId="8" xfId="0" applyNumberFormat="1" applyFont="1" applyBorder="1" applyAlignment="1">
      <alignment horizontal="center" vertical="center" wrapText="1"/>
    </xf>
    <xf numFmtId="43" fontId="25" fillId="0" borderId="8" xfId="1" applyFont="1" applyBorder="1" applyAlignment="1">
      <alignment horizontal="center" vertical="center" wrapText="1"/>
    </xf>
    <xf numFmtId="0" fontId="24" fillId="2" borderId="6" xfId="0" applyNumberFormat="1" applyFont="1" applyFill="1" applyBorder="1" applyAlignment="1" applyProtection="1">
      <alignment horizontal="left" vertical="center" wrapText="1"/>
    </xf>
    <xf numFmtId="0" fontId="22" fillId="2" borderId="8" xfId="0" applyNumberFormat="1" applyFont="1" applyFill="1" applyBorder="1" applyAlignment="1" applyProtection="1">
      <alignment horizontal="left" vertical="center" wrapText="1"/>
    </xf>
    <xf numFmtId="3" fontId="12" fillId="0" borderId="4" xfId="0" applyNumberFormat="1" applyFont="1" applyBorder="1" applyAlignment="1">
      <alignment horizontal="center" vertical="center" wrapText="1"/>
    </xf>
    <xf numFmtId="43" fontId="12" fillId="0" borderId="6" xfId="1" applyFont="1" applyBorder="1" applyAlignment="1">
      <alignment horizontal="center"/>
    </xf>
    <xf numFmtId="4" fontId="14" fillId="0" borderId="9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justify" vertical="center" wrapText="1"/>
    </xf>
    <xf numFmtId="4" fontId="14" fillId="0" borderId="11" xfId="0" applyNumberFormat="1" applyFont="1" applyBorder="1" applyAlignment="1">
      <alignment horizontal="center" vertical="center"/>
    </xf>
    <xf numFmtId="0" fontId="21" fillId="0" borderId="12" xfId="0" applyFont="1" applyBorder="1" applyAlignment="1">
      <alignment horizontal="justify" vertical="center" wrapText="1"/>
    </xf>
    <xf numFmtId="0" fontId="5" fillId="0" borderId="13" xfId="1" applyNumberFormat="1" applyFont="1" applyFill="1" applyBorder="1" applyAlignment="1">
      <alignment horizontal="center" vertical="center" wrapText="1"/>
    </xf>
    <xf numFmtId="43" fontId="25" fillId="0" borderId="2" xfId="1" applyFont="1" applyBorder="1" applyAlignment="1">
      <alignment vertical="center"/>
    </xf>
    <xf numFmtId="4" fontId="14" fillId="0" borderId="14" xfId="0" applyNumberFormat="1" applyFont="1" applyBorder="1" applyAlignment="1">
      <alignment horizontal="center" vertical="center"/>
    </xf>
    <xf numFmtId="4" fontId="14" fillId="0" borderId="15" xfId="0" applyNumberFormat="1" applyFont="1" applyBorder="1" applyAlignment="1">
      <alignment horizontal="center" vertical="center"/>
    </xf>
    <xf numFmtId="4" fontId="29" fillId="0" borderId="2" xfId="0" applyNumberFormat="1" applyFont="1" applyBorder="1" applyAlignment="1">
      <alignment horizontal="center" vertical="center"/>
    </xf>
    <xf numFmtId="43" fontId="27" fillId="3" borderId="16" xfId="1" applyFont="1" applyFill="1" applyBorder="1" applyAlignment="1">
      <alignment horizontal="center" vertical="center"/>
    </xf>
    <xf numFmtId="43" fontId="30" fillId="3" borderId="16" xfId="1" applyFont="1" applyFill="1" applyBorder="1" applyAlignment="1">
      <alignment horizontal="center" vertical="center"/>
    </xf>
    <xf numFmtId="4" fontId="18" fillId="3" borderId="17" xfId="0" applyNumberFormat="1" applyFont="1" applyFill="1" applyBorder="1" applyAlignment="1">
      <alignment horizontal="center" vertical="center"/>
    </xf>
    <xf numFmtId="43" fontId="25" fillId="0" borderId="8" xfId="1" applyFont="1" applyBorder="1" applyAlignment="1">
      <alignment horizontal="right" vertical="center"/>
    </xf>
    <xf numFmtId="165" fontId="12" fillId="0" borderId="4" xfId="1" applyNumberFormat="1" applyFont="1" applyBorder="1" applyAlignment="1">
      <alignment horizontal="right" vertical="center"/>
    </xf>
    <xf numFmtId="165" fontId="12" fillId="0" borderId="3" xfId="1" applyNumberFormat="1" applyFont="1" applyBorder="1" applyAlignment="1">
      <alignment horizontal="right" vertical="center"/>
    </xf>
    <xf numFmtId="165" fontId="13" fillId="0" borderId="3" xfId="1" applyNumberFormat="1" applyFont="1" applyBorder="1" applyAlignment="1">
      <alignment horizontal="right" vertical="center"/>
    </xf>
    <xf numFmtId="165" fontId="12" fillId="0" borderId="6" xfId="1" applyNumberFormat="1" applyFont="1" applyBorder="1" applyAlignment="1">
      <alignment horizontal="right" vertical="center"/>
    </xf>
    <xf numFmtId="43" fontId="15" fillId="0" borderId="3" xfId="1" applyFont="1" applyBorder="1" applyAlignment="1">
      <alignment horizontal="right" vertical="center" wrapText="1"/>
    </xf>
    <xf numFmtId="43" fontId="12" fillId="0" borderId="3" xfId="1" applyFont="1" applyBorder="1" applyAlignment="1">
      <alignment horizontal="right" vertical="center"/>
    </xf>
    <xf numFmtId="43" fontId="12" fillId="0" borderId="4" xfId="1" applyFont="1" applyBorder="1" applyAlignment="1">
      <alignment vertical="center"/>
    </xf>
    <xf numFmtId="43" fontId="20" fillId="0" borderId="4" xfId="1" applyFont="1" applyBorder="1" applyAlignment="1">
      <alignment horizontal="right"/>
    </xf>
    <xf numFmtId="43" fontId="20" fillId="0" borderId="3" xfId="1" applyFont="1" applyBorder="1" applyAlignment="1">
      <alignment horizontal="right"/>
    </xf>
    <xf numFmtId="43" fontId="12" fillId="0" borderId="3" xfId="1" applyFont="1" applyBorder="1" applyAlignment="1">
      <alignment horizontal="center"/>
    </xf>
    <xf numFmtId="43" fontId="20" fillId="2" borderId="4" xfId="1" applyFont="1" applyFill="1" applyBorder="1" applyAlignment="1" applyProtection="1">
      <alignment horizontal="right" vertical="center"/>
    </xf>
    <xf numFmtId="43" fontId="20" fillId="2" borderId="3" xfId="1" applyFont="1" applyFill="1" applyBorder="1" applyAlignment="1" applyProtection="1">
      <alignment horizontal="right" vertical="center"/>
    </xf>
    <xf numFmtId="43" fontId="21" fillId="2" borderId="3" xfId="1" applyFont="1" applyFill="1" applyBorder="1" applyAlignment="1" applyProtection="1">
      <alignment horizontal="right" vertical="center"/>
    </xf>
    <xf numFmtId="43" fontId="20" fillId="2" borderId="18" xfId="1" applyFont="1" applyFill="1" applyBorder="1" applyAlignment="1" applyProtection="1">
      <alignment horizontal="center"/>
    </xf>
    <xf numFmtId="43" fontId="20" fillId="2" borderId="18" xfId="1" applyFont="1" applyFill="1" applyBorder="1" applyAlignment="1" applyProtection="1">
      <alignment horizontal="center" vertical="center"/>
    </xf>
    <xf numFmtId="43" fontId="21" fillId="2" borderId="19" xfId="1" applyFont="1" applyFill="1" applyBorder="1" applyAlignment="1" applyProtection="1">
      <alignment horizontal="center"/>
    </xf>
    <xf numFmtId="43" fontId="25" fillId="0" borderId="8" xfId="1" applyFont="1" applyBorder="1" applyAlignment="1">
      <alignment horizontal="center"/>
    </xf>
    <xf numFmtId="43" fontId="24" fillId="2" borderId="4" xfId="1" applyFont="1" applyFill="1" applyBorder="1" applyAlignment="1" applyProtection="1">
      <alignment horizontal="right" vertical="center"/>
    </xf>
    <xf numFmtId="43" fontId="24" fillId="2" borderId="3" xfId="1" applyFont="1" applyFill="1" applyBorder="1" applyAlignment="1" applyProtection="1">
      <alignment horizontal="right" vertical="center"/>
    </xf>
    <xf numFmtId="43" fontId="26" fillId="2" borderId="3" xfId="1" applyFont="1" applyFill="1" applyBorder="1" applyAlignment="1" applyProtection="1">
      <alignment horizontal="right" vertical="center"/>
    </xf>
    <xf numFmtId="43" fontId="20" fillId="2" borderId="6" xfId="1" applyFont="1" applyFill="1" applyBorder="1" applyAlignment="1" applyProtection="1">
      <alignment horizontal="center"/>
    </xf>
    <xf numFmtId="43" fontId="10" fillId="0" borderId="8" xfId="1" applyFont="1" applyBorder="1" applyAlignment="1">
      <alignment horizontal="center"/>
    </xf>
    <xf numFmtId="43" fontId="20" fillId="2" borderId="4" xfId="1" applyFont="1" applyFill="1" applyBorder="1" applyAlignment="1" applyProtection="1">
      <alignment horizontal="center"/>
    </xf>
    <xf numFmtId="43" fontId="20" fillId="2" borderId="3" xfId="1" applyFont="1" applyFill="1" applyBorder="1" applyAlignment="1" applyProtection="1">
      <alignment horizontal="center"/>
    </xf>
    <xf numFmtId="43" fontId="15" fillId="0" borderId="7" xfId="1" applyFont="1" applyBorder="1" applyAlignment="1">
      <alignment horizontal="center"/>
    </xf>
    <xf numFmtId="43" fontId="15" fillId="0" borderId="4" xfId="1" applyFont="1" applyBorder="1" applyAlignment="1">
      <alignment horizontal="center"/>
    </xf>
    <xf numFmtId="43" fontId="15" fillId="0" borderId="3" xfId="1" applyFont="1" applyBorder="1" applyAlignment="1">
      <alignment horizontal="center"/>
    </xf>
    <xf numFmtId="43" fontId="20" fillId="2" borderId="7" xfId="1" applyFont="1" applyFill="1" applyBorder="1" applyAlignment="1" applyProtection="1">
      <alignment horizontal="center" vertical="center"/>
    </xf>
    <xf numFmtId="43" fontId="20" fillId="0" borderId="3" xfId="1" applyFont="1" applyBorder="1" applyAlignment="1">
      <alignment horizontal="center" vertical="center"/>
    </xf>
    <xf numFmtId="43" fontId="12" fillId="0" borderId="7" xfId="1" applyFont="1" applyBorder="1" applyAlignment="1">
      <alignment horizontal="right"/>
    </xf>
    <xf numFmtId="43" fontId="10" fillId="0" borderId="8" xfId="1" applyFont="1" applyBorder="1" applyAlignment="1">
      <alignment horizontal="right"/>
    </xf>
    <xf numFmtId="0" fontId="12" fillId="4" borderId="0" xfId="0" applyFont="1" applyFill="1" applyAlignment="1">
      <alignment vertical="center"/>
    </xf>
    <xf numFmtId="43" fontId="31" fillId="4" borderId="3" xfId="1" applyFont="1" applyFill="1" applyBorder="1" applyAlignment="1" applyProtection="1">
      <alignment horizontal="right" vertical="center"/>
    </xf>
    <xf numFmtId="43" fontId="21" fillId="2" borderId="3" xfId="1" applyFont="1" applyFill="1" applyBorder="1" applyAlignment="1" applyProtection="1">
      <alignment horizontal="center"/>
    </xf>
    <xf numFmtId="43" fontId="21" fillId="2" borderId="6" xfId="1" applyFont="1" applyFill="1" applyBorder="1" applyAlignment="1" applyProtection="1">
      <alignment horizontal="center"/>
    </xf>
    <xf numFmtId="165" fontId="13" fillId="0" borderId="6" xfId="1" applyNumberFormat="1" applyFont="1" applyBorder="1" applyAlignment="1">
      <alignment horizontal="right" vertical="center"/>
    </xf>
    <xf numFmtId="43" fontId="25" fillId="0" borderId="3" xfId="1" applyFont="1" applyBorder="1" applyAlignment="1">
      <alignment horizontal="center" vertical="center" wrapText="1"/>
    </xf>
    <xf numFmtId="43" fontId="20" fillId="2" borderId="3" xfId="1" applyFont="1" applyFill="1" applyBorder="1" applyAlignment="1" applyProtection="1">
      <alignment horizontal="center" vertical="center"/>
    </xf>
    <xf numFmtId="164" fontId="12" fillId="0" borderId="3" xfId="1" applyNumberFormat="1" applyFont="1" applyBorder="1" applyAlignment="1">
      <alignment horizontal="center" vertical="center" wrapText="1"/>
    </xf>
    <xf numFmtId="43" fontId="12" fillId="0" borderId="3" xfId="1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43" fontId="15" fillId="0" borderId="3" xfId="1" applyFont="1" applyBorder="1" applyAlignment="1">
      <alignment horizontal="center" vertical="center"/>
    </xf>
    <xf numFmtId="0" fontId="25" fillId="0" borderId="20" xfId="0" applyFont="1" applyBorder="1" applyAlignment="1">
      <alignment vertical="center" wrapText="1"/>
    </xf>
    <xf numFmtId="43" fontId="25" fillId="0" borderId="20" xfId="1" applyFont="1" applyBorder="1" applyAlignment="1">
      <alignment horizontal="center" vertical="center"/>
    </xf>
    <xf numFmtId="43" fontId="25" fillId="0" borderId="20" xfId="1" applyFont="1" applyBorder="1" applyAlignment="1">
      <alignment horizontal="center" vertical="center" wrapText="1"/>
    </xf>
    <xf numFmtId="4" fontId="11" fillId="0" borderId="21" xfId="0" applyNumberFormat="1" applyFont="1" applyBorder="1" applyAlignment="1">
      <alignment horizontal="center" vertical="center"/>
    </xf>
    <xf numFmtId="4" fontId="11" fillId="0" borderId="11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vertical="center" wrapText="1"/>
    </xf>
    <xf numFmtId="43" fontId="15" fillId="0" borderId="4" xfId="1" applyFont="1" applyBorder="1" applyAlignment="1">
      <alignment horizontal="center" vertical="center"/>
    </xf>
    <xf numFmtId="43" fontId="25" fillId="0" borderId="4" xfId="1" applyFont="1" applyBorder="1" applyAlignment="1">
      <alignment horizontal="center" vertical="center" wrapText="1"/>
    </xf>
    <xf numFmtId="4" fontId="11" fillId="0" borderId="14" xfId="0" applyNumberFormat="1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23" xfId="0" applyFont="1" applyBorder="1" applyAlignment="1">
      <alignment vertical="center" wrapText="1"/>
    </xf>
    <xf numFmtId="43" fontId="25" fillId="0" borderId="23" xfId="1" applyFont="1" applyBorder="1" applyAlignment="1">
      <alignment horizontal="center" vertical="center"/>
    </xf>
    <xf numFmtId="43" fontId="25" fillId="0" borderId="23" xfId="1" applyFont="1" applyBorder="1" applyAlignment="1">
      <alignment horizontal="center" vertical="center" wrapText="1"/>
    </xf>
    <xf numFmtId="4" fontId="11" fillId="0" borderId="24" xfId="0" applyNumberFormat="1" applyFont="1" applyBorder="1" applyAlignment="1">
      <alignment horizontal="center" vertical="center"/>
    </xf>
    <xf numFmtId="0" fontId="21" fillId="2" borderId="16" xfId="0" applyNumberFormat="1" applyFont="1" applyFill="1" applyBorder="1" applyAlignment="1" applyProtection="1">
      <alignment horizontal="left" vertical="center" wrapText="1"/>
    </xf>
    <xf numFmtId="43" fontId="12" fillId="0" borderId="16" xfId="1" applyFont="1" applyBorder="1" applyAlignment="1">
      <alignment horizontal="center" vertical="center"/>
    </xf>
    <xf numFmtId="43" fontId="15" fillId="0" borderId="16" xfId="1" applyFont="1" applyBorder="1" applyAlignment="1">
      <alignment horizontal="center" vertical="center"/>
    </xf>
    <xf numFmtId="3" fontId="15" fillId="0" borderId="16" xfId="0" applyNumberFormat="1" applyFont="1" applyBorder="1" applyAlignment="1">
      <alignment horizontal="center" vertical="center" wrapText="1"/>
    </xf>
    <xf numFmtId="43" fontId="15" fillId="0" borderId="16" xfId="1" applyFont="1" applyBorder="1" applyAlignment="1">
      <alignment horizontal="center" vertical="center" wrapText="1"/>
    </xf>
    <xf numFmtId="4" fontId="14" fillId="0" borderId="17" xfId="0" applyNumberFormat="1" applyFont="1" applyBorder="1" applyAlignment="1">
      <alignment horizontal="center" vertical="center"/>
    </xf>
    <xf numFmtId="4" fontId="14" fillId="0" borderId="25" xfId="0" applyNumberFormat="1" applyFont="1" applyBorder="1" applyAlignment="1">
      <alignment horizontal="center" vertical="center"/>
    </xf>
    <xf numFmtId="43" fontId="24" fillId="2" borderId="6" xfId="1" applyFont="1" applyFill="1" applyBorder="1" applyAlignment="1" applyProtection="1">
      <alignment horizontal="right" vertical="center"/>
    </xf>
    <xf numFmtId="3" fontId="12" fillId="0" borderId="6" xfId="0" applyNumberFormat="1" applyFont="1" applyBorder="1" applyAlignment="1">
      <alignment horizontal="center" vertical="center" wrapText="1"/>
    </xf>
    <xf numFmtId="0" fontId="20" fillId="0" borderId="3" xfId="0" applyNumberFormat="1" applyFont="1" applyFill="1" applyBorder="1" applyAlignment="1" applyProtection="1">
      <alignment horizontal="left" vertical="center" wrapText="1"/>
    </xf>
    <xf numFmtId="43" fontId="25" fillId="0" borderId="8" xfId="1" applyFont="1" applyBorder="1" applyAlignment="1">
      <alignment horizontal="right" vertical="center" wrapText="1"/>
    </xf>
    <xf numFmtId="49" fontId="21" fillId="0" borderId="0" xfId="0" applyNumberFormat="1" applyFont="1" applyAlignment="1">
      <alignment horizontal="center"/>
    </xf>
    <xf numFmtId="0" fontId="20" fillId="0" borderId="26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2" fillId="2" borderId="27" xfId="0" applyNumberFormat="1" applyFont="1" applyFill="1" applyBorder="1" applyAlignment="1" applyProtection="1">
      <alignment horizontal="center" vertical="center" wrapText="1"/>
    </xf>
    <xf numFmtId="0" fontId="15" fillId="0" borderId="26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8" fillId="0" borderId="43" xfId="0" applyFont="1" applyFill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49" fontId="20" fillId="0" borderId="29" xfId="0" applyNumberFormat="1" applyFont="1" applyBorder="1" applyAlignment="1">
      <alignment horizontal="center" vertical="center"/>
    </xf>
    <xf numFmtId="49" fontId="20" fillId="0" borderId="28" xfId="0" applyNumberFormat="1" applyFont="1" applyBorder="1" applyAlignment="1">
      <alignment horizontal="center" vertical="center"/>
    </xf>
    <xf numFmtId="49" fontId="20" fillId="0" borderId="29" xfId="1" applyNumberFormat="1" applyFont="1" applyBorder="1" applyAlignment="1">
      <alignment horizontal="center" vertical="center"/>
    </xf>
    <xf numFmtId="49" fontId="20" fillId="0" borderId="26" xfId="1" applyNumberFormat="1" applyFont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3" fontId="25" fillId="0" borderId="23" xfId="0" applyNumberFormat="1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/>
    </xf>
    <xf numFmtId="43" fontId="33" fillId="0" borderId="3" xfId="1" applyFont="1" applyBorder="1" applyAlignment="1">
      <alignment horizontal="center" vertical="center"/>
    </xf>
    <xf numFmtId="43" fontId="34" fillId="2" borderId="3" xfId="1" applyFont="1" applyFill="1" applyBorder="1" applyAlignment="1" applyProtection="1">
      <alignment horizontal="right" vertical="center"/>
    </xf>
    <xf numFmtId="3" fontId="32" fillId="0" borderId="3" xfId="0" applyNumberFormat="1" applyFont="1" applyBorder="1" applyAlignment="1">
      <alignment horizontal="center" vertical="center" wrapText="1"/>
    </xf>
    <xf numFmtId="43" fontId="32" fillId="0" borderId="3" xfId="1" applyFont="1" applyBorder="1" applyAlignment="1">
      <alignment horizontal="center" vertical="center" wrapText="1"/>
    </xf>
    <xf numFmtId="4" fontId="35" fillId="0" borderId="11" xfId="0" applyNumberFormat="1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43" fontId="2" fillId="0" borderId="6" xfId="1" applyFont="1" applyBorder="1" applyAlignment="1">
      <alignment horizontal="center" vertical="center"/>
    </xf>
    <xf numFmtId="43" fontId="21" fillId="2" borderId="6" xfId="1" applyFont="1" applyFill="1" applyBorder="1" applyAlignment="1" applyProtection="1">
      <alignment horizontal="center" vertical="center"/>
    </xf>
    <xf numFmtId="3" fontId="23" fillId="0" borderId="6" xfId="0" applyNumberFormat="1" applyFont="1" applyBorder="1" applyAlignment="1">
      <alignment horizontal="center" vertical="center" wrapText="1"/>
    </xf>
    <xf numFmtId="43" fontId="23" fillId="0" borderId="6" xfId="1" applyFont="1" applyBorder="1" applyAlignment="1">
      <alignment horizontal="center" vertical="center" wrapText="1"/>
    </xf>
    <xf numFmtId="4" fontId="17" fillId="0" borderId="9" xfId="0" applyNumberFormat="1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1" fillId="2" borderId="6" xfId="0" applyNumberFormat="1" applyFont="1" applyFill="1" applyBorder="1" applyAlignment="1" applyProtection="1">
      <alignment horizontal="left" vertical="center" wrapText="1"/>
    </xf>
    <xf numFmtId="43" fontId="15" fillId="0" borderId="6" xfId="1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43" fontId="21" fillId="2" borderId="6" xfId="1" applyFont="1" applyFill="1" applyBorder="1" applyAlignment="1" applyProtection="1">
      <alignment horizontal="right" vertical="center"/>
    </xf>
    <xf numFmtId="43" fontId="20" fillId="2" borderId="65" xfId="1" applyFont="1" applyFill="1" applyBorder="1" applyAlignment="1" applyProtection="1">
      <alignment horizontal="center" vertical="center"/>
    </xf>
    <xf numFmtId="49" fontId="20" fillId="0" borderId="28" xfId="1" applyNumberFormat="1" applyFont="1" applyBorder="1" applyAlignment="1">
      <alignment horizontal="center" vertical="center"/>
    </xf>
    <xf numFmtId="0" fontId="21" fillId="0" borderId="66" xfId="0" applyFont="1" applyBorder="1" applyAlignment="1">
      <alignment horizontal="justify" vertical="center" wrapText="1"/>
    </xf>
    <xf numFmtId="43" fontId="21" fillId="2" borderId="66" xfId="1" applyFont="1" applyFill="1" applyBorder="1" applyAlignment="1" applyProtection="1">
      <alignment horizontal="center" vertical="center"/>
    </xf>
    <xf numFmtId="0" fontId="21" fillId="0" borderId="10" xfId="0" applyFont="1" applyBorder="1" applyAlignment="1">
      <alignment horizontal="justify" vertical="center" wrapText="1"/>
    </xf>
    <xf numFmtId="0" fontId="27" fillId="3" borderId="47" xfId="0" applyFont="1" applyFill="1" applyBorder="1" applyAlignment="1">
      <alignment horizontal="center" vertical="center"/>
    </xf>
    <xf numFmtId="0" fontId="27" fillId="3" borderId="1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43" fontId="4" fillId="0" borderId="55" xfId="1" applyFont="1" applyFill="1" applyBorder="1" applyAlignment="1">
      <alignment horizontal="center" vertical="center" wrapText="1"/>
    </xf>
    <xf numFmtId="43" fontId="4" fillId="0" borderId="56" xfId="1" applyFont="1" applyFill="1" applyBorder="1" applyAlignment="1">
      <alignment horizontal="center" vertical="center" wrapText="1"/>
    </xf>
    <xf numFmtId="43" fontId="4" fillId="0" borderId="57" xfId="1" applyFont="1" applyFill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5" fillId="0" borderId="60" xfId="0" applyFont="1" applyFill="1" applyBorder="1" applyAlignment="1">
      <alignment horizontal="center" vertical="center" wrapText="1"/>
    </xf>
    <xf numFmtId="0" fontId="5" fillId="0" borderId="61" xfId="0" applyFont="1" applyFill="1" applyBorder="1" applyAlignment="1">
      <alignment horizontal="center" vertical="center" wrapText="1"/>
    </xf>
    <xf numFmtId="0" fontId="5" fillId="0" borderId="62" xfId="0" applyFont="1" applyFill="1" applyBorder="1" applyAlignment="1">
      <alignment horizontal="center" vertical="center" wrapText="1"/>
    </xf>
    <xf numFmtId="43" fontId="7" fillId="0" borderId="63" xfId="1" applyFont="1" applyFill="1" applyBorder="1" applyAlignment="1">
      <alignment horizontal="center" vertical="center" wrapText="1"/>
    </xf>
    <xf numFmtId="43" fontId="7" fillId="0" borderId="54" xfId="1" applyFont="1" applyFill="1" applyBorder="1" applyAlignment="1">
      <alignment horizontal="center" vertical="center" wrapText="1"/>
    </xf>
    <xf numFmtId="0" fontId="4" fillId="0" borderId="64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4"/>
  <sheetViews>
    <sheetView tabSelected="1" zoomScale="90" zoomScaleNormal="90" workbookViewId="0">
      <pane ySplit="10" topLeftCell="A59" activePane="bottomLeft" state="frozen"/>
      <selection pane="bottomLeft" activeCell="G73" sqref="G73"/>
    </sheetView>
  </sheetViews>
  <sheetFormatPr defaultRowHeight="12.75" x14ac:dyDescent="0.2"/>
  <cols>
    <col min="1" max="1" width="6.28515625" style="1" customWidth="1"/>
    <col min="2" max="2" width="8.28515625" style="1" customWidth="1"/>
    <col min="3" max="3" width="51.5703125" style="8" customWidth="1"/>
    <col min="4" max="5" width="16" style="31" customWidth="1"/>
    <col min="6" max="6" width="15.85546875" style="19" customWidth="1"/>
    <col min="7" max="7" width="4.85546875" style="24" customWidth="1"/>
    <col min="8" max="8" width="14" style="31" customWidth="1"/>
    <col min="9" max="9" width="14.140625" style="24" customWidth="1"/>
    <col min="10" max="10" width="10.42578125" style="1" customWidth="1"/>
    <col min="11" max="11" width="9.140625" style="1"/>
    <col min="12" max="12" width="12.7109375" style="1" bestFit="1" customWidth="1"/>
    <col min="13" max="16384" width="9.140625" style="1"/>
  </cols>
  <sheetData>
    <row r="1" spans="1:13" x14ac:dyDescent="0.2">
      <c r="A1" s="240" t="s">
        <v>75</v>
      </c>
      <c r="B1" s="240"/>
      <c r="C1" s="240"/>
      <c r="D1" s="240"/>
      <c r="E1" s="240"/>
      <c r="F1" s="240"/>
      <c r="G1" s="240"/>
      <c r="H1" s="240"/>
      <c r="I1" s="240"/>
      <c r="J1" s="240"/>
    </row>
    <row r="2" spans="1:13" x14ac:dyDescent="0.2">
      <c r="H2" s="241" t="s">
        <v>110</v>
      </c>
      <c r="I2" s="241"/>
      <c r="J2" s="241"/>
    </row>
    <row r="3" spans="1:13" x14ac:dyDescent="0.2">
      <c r="H3" s="241" t="s">
        <v>111</v>
      </c>
      <c r="I3" s="241"/>
      <c r="J3" s="241"/>
    </row>
    <row r="4" spans="1:13" x14ac:dyDescent="0.2">
      <c r="H4" s="241" t="s">
        <v>112</v>
      </c>
      <c r="I4" s="241"/>
      <c r="J4" s="241"/>
    </row>
    <row r="5" spans="1:13" ht="14.25" customHeight="1" x14ac:dyDescent="0.2">
      <c r="A5" s="217" t="s">
        <v>56</v>
      </c>
      <c r="B5" s="217"/>
      <c r="C5" s="217"/>
      <c r="D5" s="217"/>
      <c r="E5" s="217"/>
      <c r="F5" s="217"/>
      <c r="G5" s="217"/>
      <c r="H5" s="217"/>
      <c r="I5" s="217"/>
      <c r="J5" s="217"/>
    </row>
    <row r="6" spans="1:13" ht="9" customHeight="1" thickBot="1" x14ac:dyDescent="0.25">
      <c r="A6" s="217"/>
      <c r="B6" s="217"/>
      <c r="C6" s="217"/>
      <c r="D6" s="217"/>
      <c r="E6" s="217"/>
      <c r="F6" s="217"/>
      <c r="G6" s="217"/>
      <c r="H6" s="217"/>
      <c r="I6" s="217"/>
      <c r="J6" s="217"/>
    </row>
    <row r="7" spans="1:13" s="2" customFormat="1" ht="10.5" customHeight="1" thickTop="1" thickBot="1" x14ac:dyDescent="0.25">
      <c r="A7" s="218" t="s">
        <v>0</v>
      </c>
      <c r="B7" s="221" t="s">
        <v>1</v>
      </c>
      <c r="C7" s="224" t="s">
        <v>2</v>
      </c>
      <c r="D7" s="227" t="s">
        <v>3</v>
      </c>
      <c r="E7" s="230" t="s">
        <v>4</v>
      </c>
      <c r="F7" s="231"/>
      <c r="G7" s="231"/>
      <c r="H7" s="231"/>
      <c r="I7" s="231"/>
      <c r="J7" s="232" t="s">
        <v>20</v>
      </c>
    </row>
    <row r="8" spans="1:13" s="2" customFormat="1" ht="11.25" customHeight="1" thickBot="1" x14ac:dyDescent="0.25">
      <c r="A8" s="219"/>
      <c r="B8" s="222"/>
      <c r="C8" s="225"/>
      <c r="D8" s="228"/>
      <c r="E8" s="235" t="s">
        <v>57</v>
      </c>
      <c r="F8" s="237" t="s">
        <v>5</v>
      </c>
      <c r="G8" s="238"/>
      <c r="H8" s="239"/>
      <c r="I8" s="239"/>
      <c r="J8" s="233"/>
    </row>
    <row r="9" spans="1:13" s="2" customFormat="1" ht="36.75" customHeight="1" thickBot="1" x14ac:dyDescent="0.25">
      <c r="A9" s="220"/>
      <c r="B9" s="223"/>
      <c r="C9" s="226"/>
      <c r="D9" s="229"/>
      <c r="E9" s="236"/>
      <c r="F9" s="18" t="s">
        <v>6</v>
      </c>
      <c r="G9" s="3" t="s">
        <v>7</v>
      </c>
      <c r="H9" s="16" t="s">
        <v>8</v>
      </c>
      <c r="I9" s="3" t="s">
        <v>9</v>
      </c>
      <c r="J9" s="234"/>
    </row>
    <row r="10" spans="1:13" s="4" customFormat="1" ht="12" customHeight="1" thickTop="1" thickBot="1" x14ac:dyDescent="0.25">
      <c r="A10" s="186">
        <v>1</v>
      </c>
      <c r="B10" s="179">
        <v>2</v>
      </c>
      <c r="C10" s="14">
        <v>3</v>
      </c>
      <c r="D10" s="20">
        <v>4</v>
      </c>
      <c r="E10" s="20">
        <v>5</v>
      </c>
      <c r="F10" s="21">
        <v>6</v>
      </c>
      <c r="G10" s="20">
        <v>7</v>
      </c>
      <c r="H10" s="20">
        <v>8</v>
      </c>
      <c r="I10" s="20">
        <v>9</v>
      </c>
      <c r="J10" s="69">
        <v>10</v>
      </c>
    </row>
    <row r="11" spans="1:13" s="55" customFormat="1" ht="18.75" customHeight="1" thickBot="1" x14ac:dyDescent="0.25">
      <c r="A11" s="162" t="s">
        <v>10</v>
      </c>
      <c r="B11" s="147"/>
      <c r="C11" s="53" t="s">
        <v>11</v>
      </c>
      <c r="D11" s="54">
        <f>E11</f>
        <v>336560</v>
      </c>
      <c r="E11" s="54">
        <f>F11+G11+H11+I11</f>
        <v>336560</v>
      </c>
      <c r="F11" s="54">
        <f>SUM(F12:F29)</f>
        <v>322160</v>
      </c>
      <c r="G11" s="54">
        <v>0</v>
      </c>
      <c r="H11" s="54">
        <f>SUM(H12:H29)</f>
        <v>14400</v>
      </c>
      <c r="I11" s="77">
        <f>SUM(I12:I29)</f>
        <v>0</v>
      </c>
      <c r="J11" s="70">
        <f>SUM(J12:J29)</f>
        <v>0</v>
      </c>
    </row>
    <row r="12" spans="1:13" s="5" customFormat="1" ht="24.75" customHeight="1" x14ac:dyDescent="0.2">
      <c r="A12" s="187"/>
      <c r="B12" s="180" t="s">
        <v>26</v>
      </c>
      <c r="C12" s="43" t="s">
        <v>35</v>
      </c>
      <c r="D12" s="25">
        <f t="shared" ref="D12:D104" si="0">E12</f>
        <v>15000</v>
      </c>
      <c r="E12" s="25">
        <f t="shared" ref="E12:E97" si="1">F12+G12+H12+I12</f>
        <v>15000</v>
      </c>
      <c r="F12" s="88">
        <v>15000</v>
      </c>
      <c r="G12" s="25"/>
      <c r="H12" s="25"/>
      <c r="I12" s="78"/>
      <c r="J12" s="71" t="s">
        <v>17</v>
      </c>
      <c r="M12" s="48"/>
    </row>
    <row r="13" spans="1:13" s="5" customFormat="1" ht="17.25" customHeight="1" x14ac:dyDescent="0.2">
      <c r="A13" s="167"/>
      <c r="B13" s="181" t="s">
        <v>26</v>
      </c>
      <c r="C13" s="47" t="s">
        <v>36</v>
      </c>
      <c r="D13" s="28">
        <f t="shared" si="0"/>
        <v>25000</v>
      </c>
      <c r="E13" s="28">
        <f t="shared" si="1"/>
        <v>25000</v>
      </c>
      <c r="F13" s="89">
        <v>25000</v>
      </c>
      <c r="G13" s="28"/>
      <c r="H13" s="28"/>
      <c r="I13" s="79"/>
      <c r="J13" s="67" t="s">
        <v>17</v>
      </c>
      <c r="M13" s="48"/>
    </row>
    <row r="14" spans="1:13" s="5" customFormat="1" ht="17.25" customHeight="1" x14ac:dyDescent="0.2">
      <c r="A14" s="167"/>
      <c r="B14" s="182" t="s">
        <v>64</v>
      </c>
      <c r="C14" s="47" t="s">
        <v>95</v>
      </c>
      <c r="D14" s="28">
        <v>20000</v>
      </c>
      <c r="E14" s="28">
        <v>20000</v>
      </c>
      <c r="F14" s="89">
        <v>20000</v>
      </c>
      <c r="G14" s="28"/>
      <c r="H14" s="28"/>
      <c r="I14" s="79"/>
      <c r="J14" s="67" t="s">
        <v>17</v>
      </c>
      <c r="M14" s="48"/>
    </row>
    <row r="15" spans="1:13" s="5" customFormat="1" ht="15.75" customHeight="1" x14ac:dyDescent="0.2">
      <c r="A15" s="167"/>
      <c r="B15" s="181" t="s">
        <v>26</v>
      </c>
      <c r="C15" s="47" t="s">
        <v>48</v>
      </c>
      <c r="D15" s="28">
        <f t="shared" si="0"/>
        <v>20000</v>
      </c>
      <c r="E15" s="28">
        <f t="shared" si="1"/>
        <v>20000</v>
      </c>
      <c r="F15" s="90">
        <v>20000</v>
      </c>
      <c r="G15" s="28"/>
      <c r="H15" s="28"/>
      <c r="I15" s="83"/>
      <c r="J15" s="67" t="s">
        <v>17</v>
      </c>
      <c r="M15" s="48"/>
    </row>
    <row r="16" spans="1:13" s="6" customFormat="1" x14ac:dyDescent="0.2">
      <c r="A16" s="188"/>
      <c r="B16" s="183" t="s">
        <v>64</v>
      </c>
      <c r="C16" s="66" t="s">
        <v>65</v>
      </c>
      <c r="D16" s="25">
        <f t="shared" si="0"/>
        <v>5000</v>
      </c>
      <c r="E16" s="25">
        <f t="shared" si="1"/>
        <v>5000</v>
      </c>
      <c r="F16" s="91">
        <v>5000</v>
      </c>
      <c r="G16" s="28"/>
      <c r="H16" s="28"/>
      <c r="I16" s="80"/>
      <c r="J16" s="67" t="s">
        <v>17</v>
      </c>
    </row>
    <row r="17" spans="1:10" s="6" customFormat="1" x14ac:dyDescent="0.2">
      <c r="A17" s="188"/>
      <c r="B17" s="183" t="s">
        <v>64</v>
      </c>
      <c r="C17" s="66" t="s">
        <v>66</v>
      </c>
      <c r="D17" s="25">
        <f t="shared" si="0"/>
        <v>8000</v>
      </c>
      <c r="E17" s="25">
        <f t="shared" si="1"/>
        <v>8000</v>
      </c>
      <c r="F17" s="91">
        <v>8000</v>
      </c>
      <c r="G17" s="28"/>
      <c r="H17" s="28"/>
      <c r="I17" s="80"/>
      <c r="J17" s="67" t="s">
        <v>17</v>
      </c>
    </row>
    <row r="18" spans="1:10" s="6" customFormat="1" ht="19.5" customHeight="1" x14ac:dyDescent="0.2">
      <c r="A18" s="188"/>
      <c r="B18" s="180" t="s">
        <v>26</v>
      </c>
      <c r="C18" s="214" t="s">
        <v>67</v>
      </c>
      <c r="D18" s="25">
        <f t="shared" si="0"/>
        <v>12000</v>
      </c>
      <c r="E18" s="25">
        <f t="shared" si="1"/>
        <v>12000</v>
      </c>
      <c r="F18" s="92">
        <v>12000</v>
      </c>
      <c r="G18" s="28"/>
      <c r="H18" s="28"/>
      <c r="I18" s="80"/>
      <c r="J18" s="67" t="s">
        <v>17</v>
      </c>
    </row>
    <row r="19" spans="1:10" s="6" customFormat="1" ht="19.5" customHeight="1" x14ac:dyDescent="0.2">
      <c r="A19" s="188"/>
      <c r="B19" s="211" t="s">
        <v>64</v>
      </c>
      <c r="C19" s="66" t="s">
        <v>108</v>
      </c>
      <c r="D19" s="25">
        <v>80000</v>
      </c>
      <c r="E19" s="25">
        <v>80000</v>
      </c>
      <c r="F19" s="210">
        <v>80000</v>
      </c>
      <c r="G19" s="28"/>
      <c r="H19" s="28"/>
      <c r="I19" s="80"/>
      <c r="J19" s="67" t="s">
        <v>17</v>
      </c>
    </row>
    <row r="20" spans="1:10" s="6" customFormat="1" ht="15" customHeight="1" x14ac:dyDescent="0.2">
      <c r="A20" s="188"/>
      <c r="B20" s="180" t="s">
        <v>26</v>
      </c>
      <c r="C20" s="68" t="s">
        <v>68</v>
      </c>
      <c r="D20" s="25">
        <f t="shared" si="0"/>
        <v>30000</v>
      </c>
      <c r="E20" s="25">
        <f t="shared" si="1"/>
        <v>30000</v>
      </c>
      <c r="F20" s="93">
        <v>30000</v>
      </c>
      <c r="G20" s="28"/>
      <c r="H20" s="28"/>
      <c r="I20" s="80"/>
      <c r="J20" s="67" t="s">
        <v>17</v>
      </c>
    </row>
    <row r="21" spans="1:10" s="6" customFormat="1" ht="24" customHeight="1" x14ac:dyDescent="0.2">
      <c r="A21" s="188"/>
      <c r="B21" s="183" t="s">
        <v>64</v>
      </c>
      <c r="C21" s="212" t="s">
        <v>109</v>
      </c>
      <c r="D21" s="25">
        <v>4500</v>
      </c>
      <c r="E21" s="25">
        <v>4500</v>
      </c>
      <c r="F21" s="213">
        <v>4500</v>
      </c>
      <c r="G21" s="28"/>
      <c r="H21" s="28"/>
      <c r="I21" s="80"/>
      <c r="J21" s="67" t="s">
        <v>17</v>
      </c>
    </row>
    <row r="22" spans="1:10" s="6" customFormat="1" ht="15" customHeight="1" x14ac:dyDescent="0.2">
      <c r="A22" s="188"/>
      <c r="B22" s="180" t="s">
        <v>26</v>
      </c>
      <c r="C22" s="13" t="s">
        <v>69</v>
      </c>
      <c r="D22" s="28">
        <f>E22</f>
        <v>15000</v>
      </c>
      <c r="E22" s="28">
        <f>F22+G22+H22+I22</f>
        <v>15000</v>
      </c>
      <c r="F22" s="111">
        <v>15000</v>
      </c>
      <c r="G22" s="28"/>
      <c r="H22" s="28"/>
      <c r="I22" s="80"/>
      <c r="J22" s="67" t="s">
        <v>17</v>
      </c>
    </row>
    <row r="23" spans="1:10" s="6" customFormat="1" ht="15" customHeight="1" x14ac:dyDescent="0.2">
      <c r="A23" s="188"/>
      <c r="B23" s="145" t="s">
        <v>77</v>
      </c>
      <c r="C23" s="13" t="s">
        <v>94</v>
      </c>
      <c r="D23" s="28">
        <f>E23</f>
        <v>21000</v>
      </c>
      <c r="E23" s="28">
        <f>F23+G23+H23+I23</f>
        <v>21000</v>
      </c>
      <c r="F23" s="111">
        <v>7600</v>
      </c>
      <c r="G23" s="28"/>
      <c r="H23" s="28">
        <v>13400</v>
      </c>
      <c r="I23" s="80"/>
      <c r="J23" s="67" t="s">
        <v>17</v>
      </c>
    </row>
    <row r="24" spans="1:10" s="6" customFormat="1" ht="15" customHeight="1" x14ac:dyDescent="0.2">
      <c r="A24" s="188"/>
      <c r="B24" s="184" t="s">
        <v>77</v>
      </c>
      <c r="C24" s="12" t="s">
        <v>78</v>
      </c>
      <c r="D24" s="28">
        <v>3600</v>
      </c>
      <c r="E24" s="28">
        <v>3600</v>
      </c>
      <c r="F24" s="111">
        <v>3600</v>
      </c>
      <c r="G24" s="28"/>
      <c r="H24" s="28"/>
      <c r="I24" s="80"/>
      <c r="J24" s="67" t="s">
        <v>17</v>
      </c>
    </row>
    <row r="25" spans="1:10" s="6" customFormat="1" ht="15" customHeight="1" x14ac:dyDescent="0.2">
      <c r="A25" s="188"/>
      <c r="B25" s="184" t="s">
        <v>77</v>
      </c>
      <c r="C25" s="12" t="s">
        <v>80</v>
      </c>
      <c r="D25" s="29">
        <v>45000</v>
      </c>
      <c r="E25" s="29">
        <v>45000</v>
      </c>
      <c r="F25" s="112">
        <v>45000</v>
      </c>
      <c r="G25" s="29"/>
      <c r="H25" s="29"/>
      <c r="I25" s="113"/>
      <c r="J25" s="65" t="s">
        <v>17</v>
      </c>
    </row>
    <row r="26" spans="1:10" s="6" customFormat="1" ht="15" customHeight="1" x14ac:dyDescent="0.2">
      <c r="A26" s="188"/>
      <c r="B26" s="185" t="s">
        <v>77</v>
      </c>
      <c r="C26" s="17" t="s">
        <v>86</v>
      </c>
      <c r="D26" s="29">
        <v>7960</v>
      </c>
      <c r="E26" s="29">
        <v>7960</v>
      </c>
      <c r="F26" s="112">
        <v>6960</v>
      </c>
      <c r="G26" s="29"/>
      <c r="H26" s="29">
        <v>1000</v>
      </c>
      <c r="I26" s="113"/>
      <c r="J26" s="65" t="s">
        <v>17</v>
      </c>
    </row>
    <row r="27" spans="1:10" s="6" customFormat="1" ht="15" customHeight="1" x14ac:dyDescent="0.2">
      <c r="A27" s="189"/>
      <c r="B27" s="185" t="s">
        <v>77</v>
      </c>
      <c r="C27" s="17" t="s">
        <v>89</v>
      </c>
      <c r="D27" s="29">
        <v>13000</v>
      </c>
      <c r="E27" s="29">
        <v>13000</v>
      </c>
      <c r="F27" s="112">
        <v>13000</v>
      </c>
      <c r="G27" s="29"/>
      <c r="H27" s="29"/>
      <c r="I27" s="113"/>
      <c r="J27" s="65" t="s">
        <v>17</v>
      </c>
    </row>
    <row r="28" spans="1:10" s="6" customFormat="1" ht="15" customHeight="1" x14ac:dyDescent="0.2">
      <c r="A28" s="189"/>
      <c r="B28" s="185" t="s">
        <v>77</v>
      </c>
      <c r="C28" s="17" t="s">
        <v>102</v>
      </c>
      <c r="D28" s="29">
        <v>1500</v>
      </c>
      <c r="E28" s="29">
        <v>1500</v>
      </c>
      <c r="F28" s="112">
        <v>1500</v>
      </c>
      <c r="G28" s="29"/>
      <c r="H28" s="29"/>
      <c r="I28" s="113"/>
      <c r="J28" s="65" t="s">
        <v>17</v>
      </c>
    </row>
    <row r="29" spans="1:10" s="5" customFormat="1" ht="15.75" customHeight="1" thickBot="1" x14ac:dyDescent="0.25">
      <c r="A29" s="178"/>
      <c r="B29" s="146" t="s">
        <v>37</v>
      </c>
      <c r="C29" s="56" t="s">
        <v>79</v>
      </c>
      <c r="D29" s="29">
        <f t="shared" si="0"/>
        <v>10000</v>
      </c>
      <c r="E29" s="29">
        <f t="shared" si="1"/>
        <v>10000</v>
      </c>
      <c r="F29" s="29">
        <v>10000</v>
      </c>
      <c r="G29" s="29"/>
      <c r="H29" s="29"/>
      <c r="I29" s="81"/>
      <c r="J29" s="140" t="s">
        <v>17</v>
      </c>
    </row>
    <row r="30" spans="1:10" s="5" customFormat="1" ht="19.5" customHeight="1" thickTop="1" thickBot="1" x14ac:dyDescent="0.25">
      <c r="A30" s="165">
        <v>600</v>
      </c>
      <c r="B30" s="147"/>
      <c r="C30" s="53" t="s">
        <v>12</v>
      </c>
      <c r="D30" s="54">
        <f t="shared" si="0"/>
        <v>993270</v>
      </c>
      <c r="E30" s="54">
        <f t="shared" si="1"/>
        <v>993270</v>
      </c>
      <c r="F30" s="54">
        <f>SUM(F31:F45)</f>
        <v>913270</v>
      </c>
      <c r="G30" s="59">
        <f>SUM(G31:G45)</f>
        <v>0</v>
      </c>
      <c r="H30" s="54">
        <f>SUM(H31:H45)</f>
        <v>80000</v>
      </c>
      <c r="I30" s="144">
        <f>SUM(I31:I45)</f>
        <v>0</v>
      </c>
      <c r="J30" s="7"/>
    </row>
    <row r="31" spans="1:10" s="5" customFormat="1" ht="23.25" customHeight="1" x14ac:dyDescent="0.2">
      <c r="A31" s="163"/>
      <c r="B31" s="190">
        <v>60016</v>
      </c>
      <c r="C31" s="57" t="s">
        <v>38</v>
      </c>
      <c r="D31" s="25">
        <f t="shared" si="0"/>
        <v>184300</v>
      </c>
      <c r="E31" s="25">
        <f t="shared" si="1"/>
        <v>184300</v>
      </c>
      <c r="F31" s="95">
        <v>104300</v>
      </c>
      <c r="G31" s="25"/>
      <c r="H31" s="84">
        <v>80000</v>
      </c>
      <c r="I31" s="78"/>
      <c r="J31" s="71" t="s">
        <v>17</v>
      </c>
    </row>
    <row r="32" spans="1:10" s="5" customFormat="1" ht="25.5" x14ac:dyDescent="0.2">
      <c r="A32" s="164"/>
      <c r="B32" s="149">
        <v>60016</v>
      </c>
      <c r="C32" s="44" t="s">
        <v>71</v>
      </c>
      <c r="D32" s="28">
        <f t="shared" si="0"/>
        <v>70000</v>
      </c>
      <c r="E32" s="28">
        <f t="shared" si="1"/>
        <v>70000</v>
      </c>
      <c r="F32" s="96">
        <v>70000</v>
      </c>
      <c r="G32" s="36"/>
      <c r="H32" s="27"/>
      <c r="I32" s="82"/>
      <c r="J32" s="67" t="s">
        <v>17</v>
      </c>
    </row>
    <row r="33" spans="1:10" s="5" customFormat="1" x14ac:dyDescent="0.2">
      <c r="A33" s="164"/>
      <c r="B33" s="149">
        <v>60016</v>
      </c>
      <c r="C33" s="44" t="s">
        <v>60</v>
      </c>
      <c r="D33" s="28">
        <f t="shared" si="0"/>
        <v>80000</v>
      </c>
      <c r="E33" s="28">
        <f t="shared" si="1"/>
        <v>80000</v>
      </c>
      <c r="F33" s="96">
        <v>80000</v>
      </c>
      <c r="G33" s="36"/>
      <c r="H33" s="27"/>
      <c r="I33" s="27"/>
      <c r="J33" s="67" t="s">
        <v>17</v>
      </c>
    </row>
    <row r="34" spans="1:10" s="5" customFormat="1" ht="23.25" customHeight="1" x14ac:dyDescent="0.2">
      <c r="A34" s="164"/>
      <c r="B34" s="149">
        <v>60016</v>
      </c>
      <c r="C34" s="44" t="s">
        <v>39</v>
      </c>
      <c r="D34" s="28">
        <f t="shared" si="0"/>
        <v>100000</v>
      </c>
      <c r="E34" s="28">
        <f t="shared" si="1"/>
        <v>100000</v>
      </c>
      <c r="F34" s="97">
        <v>100000</v>
      </c>
      <c r="G34" s="36"/>
      <c r="H34" s="27"/>
      <c r="I34" s="27"/>
      <c r="J34" s="67" t="s">
        <v>17</v>
      </c>
    </row>
    <row r="35" spans="1:10" s="5" customFormat="1" ht="23.25" customHeight="1" x14ac:dyDescent="0.2">
      <c r="A35" s="164"/>
      <c r="B35" s="149">
        <v>60016</v>
      </c>
      <c r="C35" s="44" t="s">
        <v>40</v>
      </c>
      <c r="D35" s="28">
        <f t="shared" si="0"/>
        <v>96500</v>
      </c>
      <c r="E35" s="28">
        <f t="shared" si="1"/>
        <v>96500</v>
      </c>
      <c r="F35" s="96">
        <v>96500</v>
      </c>
      <c r="G35" s="36"/>
      <c r="H35" s="27"/>
      <c r="I35" s="27"/>
      <c r="J35" s="67" t="s">
        <v>17</v>
      </c>
    </row>
    <row r="36" spans="1:10" s="5" customFormat="1" ht="15.75" customHeight="1" x14ac:dyDescent="0.2">
      <c r="A36" s="164"/>
      <c r="B36" s="149">
        <v>60016</v>
      </c>
      <c r="C36" s="44" t="s">
        <v>61</v>
      </c>
      <c r="D36" s="28">
        <f t="shared" si="0"/>
        <v>40000</v>
      </c>
      <c r="E36" s="28">
        <f t="shared" si="1"/>
        <v>40000</v>
      </c>
      <c r="F36" s="97">
        <v>40000</v>
      </c>
      <c r="G36" s="36"/>
      <c r="H36" s="27"/>
      <c r="I36" s="27"/>
      <c r="J36" s="67" t="s">
        <v>17</v>
      </c>
    </row>
    <row r="37" spans="1:10" s="5" customFormat="1" ht="15.75" customHeight="1" x14ac:dyDescent="0.2">
      <c r="A37" s="164"/>
      <c r="B37" s="149">
        <v>60016</v>
      </c>
      <c r="C37" s="44" t="s">
        <v>62</v>
      </c>
      <c r="D37" s="28">
        <f t="shared" si="0"/>
        <v>10000</v>
      </c>
      <c r="E37" s="28">
        <f t="shared" si="1"/>
        <v>10000</v>
      </c>
      <c r="F37" s="96">
        <v>10000</v>
      </c>
      <c r="G37" s="36"/>
      <c r="H37" s="27"/>
      <c r="I37" s="27"/>
      <c r="J37" s="67" t="s">
        <v>17</v>
      </c>
    </row>
    <row r="38" spans="1:10" s="5" customFormat="1" ht="15.75" customHeight="1" x14ac:dyDescent="0.2">
      <c r="A38" s="164"/>
      <c r="B38" s="149">
        <v>60016</v>
      </c>
      <c r="C38" s="44" t="s">
        <v>41</v>
      </c>
      <c r="D38" s="28">
        <f t="shared" ref="D38:D45" si="2">E38</f>
        <v>10000</v>
      </c>
      <c r="E38" s="28">
        <f t="shared" ref="E38:E45" si="3">F38+G38+H38+I38</f>
        <v>10000</v>
      </c>
      <c r="F38" s="96">
        <v>10000</v>
      </c>
      <c r="G38" s="36"/>
      <c r="H38" s="27"/>
      <c r="I38" s="27"/>
      <c r="J38" s="65" t="s">
        <v>17</v>
      </c>
    </row>
    <row r="39" spans="1:10" s="5" customFormat="1" ht="15.75" customHeight="1" x14ac:dyDescent="0.2">
      <c r="A39" s="164"/>
      <c r="B39" s="149">
        <v>60016</v>
      </c>
      <c r="C39" s="44" t="s">
        <v>97</v>
      </c>
      <c r="D39" s="28">
        <f t="shared" si="2"/>
        <v>100000</v>
      </c>
      <c r="E39" s="28">
        <f t="shared" si="3"/>
        <v>100000</v>
      </c>
      <c r="F39" s="96">
        <v>100000</v>
      </c>
      <c r="G39" s="36"/>
      <c r="H39" s="27"/>
      <c r="I39" s="27"/>
      <c r="J39" s="65" t="s">
        <v>17</v>
      </c>
    </row>
    <row r="40" spans="1:10" s="5" customFormat="1" ht="15.75" customHeight="1" x14ac:dyDescent="0.2">
      <c r="A40" s="164"/>
      <c r="B40" s="149">
        <v>60016</v>
      </c>
      <c r="C40" s="44" t="s">
        <v>98</v>
      </c>
      <c r="D40" s="28">
        <f t="shared" si="2"/>
        <v>135000</v>
      </c>
      <c r="E40" s="28">
        <f t="shared" si="3"/>
        <v>135000</v>
      </c>
      <c r="F40" s="96">
        <v>135000</v>
      </c>
      <c r="G40" s="36"/>
      <c r="H40" s="27"/>
      <c r="I40" s="27"/>
      <c r="J40" s="65" t="s">
        <v>17</v>
      </c>
    </row>
    <row r="41" spans="1:10" s="5" customFormat="1" ht="15.75" customHeight="1" x14ac:dyDescent="0.2">
      <c r="A41" s="164"/>
      <c r="B41" s="149">
        <v>60016</v>
      </c>
      <c r="C41" s="44" t="s">
        <v>99</v>
      </c>
      <c r="D41" s="28">
        <f t="shared" si="2"/>
        <v>80000</v>
      </c>
      <c r="E41" s="28">
        <f t="shared" si="3"/>
        <v>80000</v>
      </c>
      <c r="F41" s="96">
        <v>80000</v>
      </c>
      <c r="G41" s="36"/>
      <c r="H41" s="27"/>
      <c r="I41" s="27"/>
      <c r="J41" s="65" t="s">
        <v>17</v>
      </c>
    </row>
    <row r="42" spans="1:10" s="5" customFormat="1" ht="15.75" customHeight="1" x14ac:dyDescent="0.2">
      <c r="A42" s="164"/>
      <c r="B42" s="149">
        <v>60016</v>
      </c>
      <c r="C42" s="44" t="s">
        <v>90</v>
      </c>
      <c r="D42" s="28">
        <f t="shared" si="2"/>
        <v>40000</v>
      </c>
      <c r="E42" s="28">
        <f t="shared" si="3"/>
        <v>40000</v>
      </c>
      <c r="F42" s="96">
        <v>40000</v>
      </c>
      <c r="G42" s="36"/>
      <c r="H42" s="27"/>
      <c r="I42" s="27"/>
      <c r="J42" s="65" t="s">
        <v>17</v>
      </c>
    </row>
    <row r="43" spans="1:10" s="5" customFormat="1" ht="15.75" hidden="1" customHeight="1" x14ac:dyDescent="0.2">
      <c r="A43" s="164"/>
      <c r="B43" s="192"/>
      <c r="D43" s="193"/>
      <c r="E43" s="193"/>
      <c r="F43" s="194"/>
      <c r="G43" s="195"/>
      <c r="H43" s="196"/>
      <c r="I43" s="196"/>
      <c r="J43" s="197"/>
    </row>
    <row r="44" spans="1:10" ht="15.75" customHeight="1" x14ac:dyDescent="0.2">
      <c r="A44" s="208"/>
      <c r="B44" s="199">
        <v>60016</v>
      </c>
      <c r="C44" s="1" t="s">
        <v>107</v>
      </c>
      <c r="D44" s="200">
        <v>14000</v>
      </c>
      <c r="E44" s="200">
        <v>14000</v>
      </c>
      <c r="F44" s="209">
        <v>14000</v>
      </c>
      <c r="G44" s="202"/>
      <c r="H44" s="203"/>
      <c r="I44" s="203"/>
      <c r="J44" s="204" t="s">
        <v>17</v>
      </c>
    </row>
    <row r="45" spans="1:10" s="2" customFormat="1" ht="23.25" customHeight="1" thickBot="1" x14ac:dyDescent="0.25">
      <c r="A45" s="198"/>
      <c r="B45" s="199">
        <v>60016</v>
      </c>
      <c r="C45" s="15" t="s">
        <v>91</v>
      </c>
      <c r="D45" s="200">
        <f t="shared" si="2"/>
        <v>33470</v>
      </c>
      <c r="E45" s="200">
        <f t="shared" si="3"/>
        <v>33470</v>
      </c>
      <c r="F45" s="201">
        <v>33470</v>
      </c>
      <c r="G45" s="202"/>
      <c r="H45" s="203"/>
      <c r="I45" s="203"/>
      <c r="J45" s="204" t="s">
        <v>17</v>
      </c>
    </row>
    <row r="46" spans="1:10" s="5" customFormat="1" ht="20.25" customHeight="1" thickTop="1" thickBot="1" x14ac:dyDescent="0.25">
      <c r="A46" s="165">
        <v>700</v>
      </c>
      <c r="B46" s="129"/>
      <c r="C46" s="130" t="s">
        <v>13</v>
      </c>
      <c r="D46" s="131">
        <f t="shared" si="0"/>
        <v>286300</v>
      </c>
      <c r="E46" s="131">
        <f t="shared" si="1"/>
        <v>286300</v>
      </c>
      <c r="F46" s="131">
        <f>SUM(F47:F60)</f>
        <v>266300</v>
      </c>
      <c r="G46" s="191">
        <f>SUM(G47:G60)</f>
        <v>0</v>
      </c>
      <c r="H46" s="132">
        <f>SUM(H47:H60)</f>
        <v>20000</v>
      </c>
      <c r="I46" s="191">
        <f>SUM(I47:I60)</f>
        <v>0</v>
      </c>
      <c r="J46" s="133"/>
    </row>
    <row r="47" spans="1:10" ht="15.75" customHeight="1" x14ac:dyDescent="0.2">
      <c r="A47" s="166"/>
      <c r="B47" s="151"/>
      <c r="C47" s="44"/>
      <c r="D47" s="28">
        <f t="shared" si="0"/>
        <v>0</v>
      </c>
      <c r="E47" s="28">
        <f t="shared" si="1"/>
        <v>0</v>
      </c>
      <c r="F47" s="96"/>
      <c r="G47" s="32"/>
      <c r="H47" s="32"/>
      <c r="I47" s="49"/>
      <c r="J47" s="67"/>
    </row>
    <row r="48" spans="1:10" ht="15.75" customHeight="1" x14ac:dyDescent="0.2">
      <c r="A48" s="166"/>
      <c r="B48" s="151">
        <v>70005</v>
      </c>
      <c r="C48" s="44" t="s">
        <v>49</v>
      </c>
      <c r="D48" s="28">
        <f t="shared" si="0"/>
        <v>3600</v>
      </c>
      <c r="E48" s="28">
        <f t="shared" si="1"/>
        <v>3600</v>
      </c>
      <c r="F48" s="96">
        <v>3600</v>
      </c>
      <c r="G48" s="32"/>
      <c r="H48" s="32"/>
      <c r="I48" s="49"/>
      <c r="J48" s="67" t="s">
        <v>17</v>
      </c>
    </row>
    <row r="49" spans="1:11" ht="15.75" customHeight="1" x14ac:dyDescent="0.2">
      <c r="A49" s="166"/>
      <c r="B49" s="152">
        <v>70005</v>
      </c>
      <c r="C49" s="44" t="s">
        <v>50</v>
      </c>
      <c r="D49" s="28">
        <f t="shared" si="0"/>
        <v>16000</v>
      </c>
      <c r="E49" s="28">
        <f t="shared" si="1"/>
        <v>16000</v>
      </c>
      <c r="F49" s="96">
        <v>16000</v>
      </c>
      <c r="G49" s="32"/>
      <c r="H49" s="32"/>
      <c r="I49" s="49"/>
      <c r="J49" s="67" t="s">
        <v>17</v>
      </c>
    </row>
    <row r="50" spans="1:11" ht="15.75" customHeight="1" x14ac:dyDescent="0.2">
      <c r="A50" s="166"/>
      <c r="B50" s="151">
        <v>70005</v>
      </c>
      <c r="C50" s="44" t="s">
        <v>51</v>
      </c>
      <c r="D50" s="28">
        <f t="shared" si="0"/>
        <v>24000</v>
      </c>
      <c r="E50" s="28">
        <f t="shared" si="1"/>
        <v>24000</v>
      </c>
      <c r="F50" s="96">
        <v>24000</v>
      </c>
      <c r="G50" s="32"/>
      <c r="H50" s="32"/>
      <c r="I50" s="49"/>
      <c r="J50" s="67" t="s">
        <v>17</v>
      </c>
    </row>
    <row r="51" spans="1:11" s="5" customFormat="1" ht="15.75" customHeight="1" x14ac:dyDescent="0.2">
      <c r="A51" s="167"/>
      <c r="B51" s="152">
        <v>70005</v>
      </c>
      <c r="C51" s="44" t="s">
        <v>52</v>
      </c>
      <c r="D51" s="28">
        <f t="shared" si="0"/>
        <v>6000</v>
      </c>
      <c r="E51" s="28">
        <f t="shared" si="1"/>
        <v>6000</v>
      </c>
      <c r="F51" s="96">
        <v>6000</v>
      </c>
      <c r="G51" s="28"/>
      <c r="H51" s="28"/>
      <c r="I51" s="28"/>
      <c r="J51" s="67" t="s">
        <v>17</v>
      </c>
    </row>
    <row r="52" spans="1:11" s="5" customFormat="1" ht="15.75" customHeight="1" x14ac:dyDescent="0.2">
      <c r="A52" s="167"/>
      <c r="B52" s="151">
        <v>70005</v>
      </c>
      <c r="C52" s="44" t="s">
        <v>28</v>
      </c>
      <c r="D52" s="28">
        <f t="shared" si="0"/>
        <v>5000</v>
      </c>
      <c r="E52" s="28">
        <f t="shared" si="1"/>
        <v>5000</v>
      </c>
      <c r="F52" s="96">
        <v>5000</v>
      </c>
      <c r="G52" s="28"/>
      <c r="H52" s="28"/>
      <c r="I52" s="28"/>
      <c r="J52" s="67" t="s">
        <v>17</v>
      </c>
    </row>
    <row r="53" spans="1:11" s="5" customFormat="1" ht="15.75" customHeight="1" x14ac:dyDescent="0.2">
      <c r="A53" s="167"/>
      <c r="B53" s="151">
        <v>70005</v>
      </c>
      <c r="C53" s="44" t="s">
        <v>29</v>
      </c>
      <c r="D53" s="28">
        <f t="shared" si="0"/>
        <v>60000</v>
      </c>
      <c r="E53" s="28">
        <f t="shared" si="1"/>
        <v>60000</v>
      </c>
      <c r="F53" s="96">
        <v>60000</v>
      </c>
      <c r="G53" s="28"/>
      <c r="H53" s="28"/>
      <c r="I53" s="28"/>
      <c r="J53" s="67" t="s">
        <v>17</v>
      </c>
    </row>
    <row r="54" spans="1:11" s="5" customFormat="1" ht="15.75" customHeight="1" x14ac:dyDescent="0.2">
      <c r="A54" s="167"/>
      <c r="B54" s="152">
        <v>70005</v>
      </c>
      <c r="C54" s="44" t="s">
        <v>30</v>
      </c>
      <c r="D54" s="28">
        <f t="shared" si="0"/>
        <v>100000</v>
      </c>
      <c r="E54" s="28">
        <f t="shared" si="1"/>
        <v>100000</v>
      </c>
      <c r="F54" s="96">
        <v>100000</v>
      </c>
      <c r="G54" s="28"/>
      <c r="H54" s="28"/>
      <c r="I54" s="28"/>
      <c r="J54" s="67" t="s">
        <v>17</v>
      </c>
    </row>
    <row r="55" spans="1:11" s="5" customFormat="1" ht="15.75" customHeight="1" x14ac:dyDescent="0.2">
      <c r="A55" s="167"/>
      <c r="B55" s="152">
        <v>70005</v>
      </c>
      <c r="C55" s="44" t="s">
        <v>73</v>
      </c>
      <c r="D55" s="28">
        <f t="shared" si="0"/>
        <v>13400</v>
      </c>
      <c r="E55" s="28">
        <f t="shared" si="1"/>
        <v>13400</v>
      </c>
      <c r="F55" s="96">
        <v>13400</v>
      </c>
      <c r="G55" s="28"/>
      <c r="H55" s="28"/>
      <c r="I55" s="28"/>
      <c r="J55" s="67" t="s">
        <v>17</v>
      </c>
    </row>
    <row r="56" spans="1:11" s="5" customFormat="1" ht="15.75" customHeight="1" x14ac:dyDescent="0.2">
      <c r="A56" s="167"/>
      <c r="B56" s="151">
        <v>70005</v>
      </c>
      <c r="C56" s="44" t="s">
        <v>104</v>
      </c>
      <c r="D56" s="28">
        <f t="shared" si="0"/>
        <v>10000</v>
      </c>
      <c r="E56" s="28">
        <f t="shared" si="1"/>
        <v>10000</v>
      </c>
      <c r="F56" s="96">
        <v>10000</v>
      </c>
      <c r="G56" s="28"/>
      <c r="H56" s="28"/>
      <c r="I56" s="28"/>
      <c r="J56" s="67" t="s">
        <v>17</v>
      </c>
    </row>
    <row r="57" spans="1:11" s="5" customFormat="1" ht="15.75" customHeight="1" x14ac:dyDescent="0.2">
      <c r="A57" s="167"/>
      <c r="B57" s="151">
        <v>70005</v>
      </c>
      <c r="C57" s="44" t="s">
        <v>103</v>
      </c>
      <c r="D57" s="28">
        <f t="shared" si="0"/>
        <v>4500</v>
      </c>
      <c r="E57" s="28">
        <f t="shared" si="1"/>
        <v>4500</v>
      </c>
      <c r="F57" s="96">
        <v>4500</v>
      </c>
      <c r="G57" s="28"/>
      <c r="H57" s="28"/>
      <c r="I57" s="28"/>
      <c r="J57" s="67" t="s">
        <v>17</v>
      </c>
    </row>
    <row r="58" spans="1:11" s="5" customFormat="1" ht="15.75" customHeight="1" x14ac:dyDescent="0.2">
      <c r="A58" s="167"/>
      <c r="B58" s="151">
        <v>70005</v>
      </c>
      <c r="C58" s="44" t="s">
        <v>70</v>
      </c>
      <c r="D58" s="28">
        <v>13800</v>
      </c>
      <c r="E58" s="28">
        <v>13800</v>
      </c>
      <c r="F58" s="96">
        <v>13800</v>
      </c>
      <c r="G58" s="28"/>
      <c r="H58" s="28"/>
      <c r="I58" s="28"/>
      <c r="J58" s="67" t="s">
        <v>17</v>
      </c>
    </row>
    <row r="59" spans="1:11" s="5" customFormat="1" ht="15.75" customHeight="1" x14ac:dyDescent="0.2">
      <c r="A59" s="167"/>
      <c r="B59" s="152">
        <v>70005</v>
      </c>
      <c r="C59" s="143" t="s">
        <v>32</v>
      </c>
      <c r="D59" s="28">
        <f t="shared" si="0"/>
        <v>20000</v>
      </c>
      <c r="E59" s="28">
        <f t="shared" si="1"/>
        <v>20000</v>
      </c>
      <c r="F59" s="110"/>
      <c r="G59" s="28"/>
      <c r="H59" s="83">
        <v>20000</v>
      </c>
      <c r="I59" s="28"/>
      <c r="J59" s="67" t="s">
        <v>17</v>
      </c>
    </row>
    <row r="60" spans="1:11" s="5" customFormat="1" ht="15.75" customHeight="1" thickBot="1" x14ac:dyDescent="0.25">
      <c r="A60" s="168"/>
      <c r="B60" s="153">
        <v>70005</v>
      </c>
      <c r="C60" s="17" t="s">
        <v>42</v>
      </c>
      <c r="D60" s="29">
        <f t="shared" si="0"/>
        <v>10000</v>
      </c>
      <c r="E60" s="29">
        <f t="shared" si="1"/>
        <v>10000</v>
      </c>
      <c r="F60" s="98">
        <v>10000</v>
      </c>
      <c r="G60" s="34"/>
      <c r="H60" s="22"/>
      <c r="I60" s="22"/>
      <c r="J60" s="65" t="s">
        <v>17</v>
      </c>
    </row>
    <row r="61" spans="1:11" s="5" customFormat="1" ht="16.5" customHeight="1" thickBot="1" x14ac:dyDescent="0.25">
      <c r="A61" s="169">
        <v>710</v>
      </c>
      <c r="B61" s="154"/>
      <c r="C61" s="62" t="s">
        <v>21</v>
      </c>
      <c r="D61" s="40">
        <f>E61</f>
        <v>45000</v>
      </c>
      <c r="E61" s="40">
        <f>F61+G61+H61+I61</f>
        <v>45000</v>
      </c>
      <c r="F61" s="99">
        <f>SUM(F62:F64)</f>
        <v>45000</v>
      </c>
      <c r="G61" s="35">
        <f>SUM(G62:G64)</f>
        <v>0</v>
      </c>
      <c r="H61" s="30">
        <f>SUM(H62:H64)</f>
        <v>0</v>
      </c>
      <c r="I61" s="35">
        <f>SUM(I62:I64)</f>
        <v>0</v>
      </c>
      <c r="J61" s="73"/>
    </row>
    <row r="62" spans="1:11" s="5" customFormat="1" ht="16.5" customHeight="1" x14ac:dyDescent="0.2">
      <c r="A62" s="163"/>
      <c r="B62" s="148">
        <v>71004</v>
      </c>
      <c r="C62" s="13" t="s">
        <v>22</v>
      </c>
      <c r="D62" s="25">
        <f t="shared" si="0"/>
        <v>15000</v>
      </c>
      <c r="E62" s="25">
        <f t="shared" si="1"/>
        <v>15000</v>
      </c>
      <c r="F62" s="100">
        <v>15000</v>
      </c>
      <c r="G62" s="39"/>
      <c r="H62" s="33"/>
      <c r="I62" s="39"/>
      <c r="J62" s="71" t="s">
        <v>17</v>
      </c>
    </row>
    <row r="63" spans="1:11" s="5" customFormat="1" ht="16.5" customHeight="1" x14ac:dyDescent="0.2">
      <c r="A63" s="164"/>
      <c r="B63" s="149">
        <v>71004</v>
      </c>
      <c r="C63" s="12" t="s">
        <v>43</v>
      </c>
      <c r="D63" s="28">
        <f>E63</f>
        <v>10000</v>
      </c>
      <c r="E63" s="28">
        <f>F63+G63+H63+I63</f>
        <v>10000</v>
      </c>
      <c r="F63" s="101">
        <v>10000</v>
      </c>
      <c r="G63" s="36"/>
      <c r="H63" s="27"/>
      <c r="I63" s="36"/>
      <c r="J63" s="67" t="s">
        <v>17</v>
      </c>
    </row>
    <row r="64" spans="1:11" s="5" customFormat="1" ht="16.5" customHeight="1" thickBot="1" x14ac:dyDescent="0.25">
      <c r="A64" s="168"/>
      <c r="B64" s="155">
        <v>71004</v>
      </c>
      <c r="C64" s="17" t="s">
        <v>63</v>
      </c>
      <c r="D64" s="29">
        <f>E64</f>
        <v>20000</v>
      </c>
      <c r="E64" s="29">
        <f>F64+G64+H64+I64</f>
        <v>20000</v>
      </c>
      <c r="F64" s="98">
        <v>20000</v>
      </c>
      <c r="G64" s="34"/>
      <c r="H64" s="22"/>
      <c r="I64" s="34"/>
      <c r="J64" s="65" t="s">
        <v>17</v>
      </c>
      <c r="K64" s="109"/>
    </row>
    <row r="65" spans="1:10" s="5" customFormat="1" ht="16.5" customHeight="1" thickBot="1" x14ac:dyDescent="0.25">
      <c r="A65" s="162">
        <v>750</v>
      </c>
      <c r="B65" s="147"/>
      <c r="C65" s="53" t="s">
        <v>14</v>
      </c>
      <c r="D65" s="54">
        <f t="shared" si="0"/>
        <v>174500</v>
      </c>
      <c r="E65" s="54">
        <f t="shared" si="1"/>
        <v>174500</v>
      </c>
      <c r="F65" s="94">
        <f>SUM(F66:F71)</f>
        <v>174500</v>
      </c>
      <c r="G65" s="59">
        <f>G66+G71</f>
        <v>0</v>
      </c>
      <c r="H65" s="60">
        <f>H66+H71</f>
        <v>0</v>
      </c>
      <c r="I65" s="59">
        <f>I66+I71</f>
        <v>0</v>
      </c>
      <c r="J65" s="7"/>
    </row>
    <row r="66" spans="1:10" s="51" customFormat="1" ht="16.5" customHeight="1" x14ac:dyDescent="0.2">
      <c r="A66" s="163"/>
      <c r="B66" s="148">
        <v>75023</v>
      </c>
      <c r="C66" s="57" t="s">
        <v>58</v>
      </c>
      <c r="D66" s="25">
        <f t="shared" si="0"/>
        <v>10000</v>
      </c>
      <c r="E66" s="25">
        <f t="shared" si="1"/>
        <v>10000</v>
      </c>
      <c r="F66" s="95">
        <v>10000</v>
      </c>
      <c r="G66" s="63"/>
      <c r="H66" s="33"/>
      <c r="I66" s="39"/>
      <c r="J66" s="71" t="s">
        <v>17</v>
      </c>
    </row>
    <row r="67" spans="1:10" s="51" customFormat="1" ht="16.5" customHeight="1" x14ac:dyDescent="0.2">
      <c r="A67" s="164"/>
      <c r="B67" s="149">
        <v>75023</v>
      </c>
      <c r="C67" s="44" t="s">
        <v>59</v>
      </c>
      <c r="D67" s="28">
        <f t="shared" si="0"/>
        <v>28190</v>
      </c>
      <c r="E67" s="28">
        <f t="shared" si="1"/>
        <v>28190</v>
      </c>
      <c r="F67" s="96">
        <v>28190</v>
      </c>
      <c r="G67" s="50"/>
      <c r="H67" s="27"/>
      <c r="I67" s="36"/>
      <c r="J67" s="67" t="s">
        <v>17</v>
      </c>
    </row>
    <row r="68" spans="1:10" s="51" customFormat="1" ht="16.5" customHeight="1" x14ac:dyDescent="0.2">
      <c r="A68" s="164"/>
      <c r="B68" s="149">
        <v>75023</v>
      </c>
      <c r="C68" s="44" t="s">
        <v>33</v>
      </c>
      <c r="D68" s="28">
        <f t="shared" si="0"/>
        <v>90000</v>
      </c>
      <c r="E68" s="28">
        <f t="shared" si="1"/>
        <v>90000</v>
      </c>
      <c r="F68" s="96">
        <v>90000</v>
      </c>
      <c r="G68" s="50"/>
      <c r="H68" s="27"/>
      <c r="I68" s="36"/>
      <c r="J68" s="67" t="s">
        <v>17</v>
      </c>
    </row>
    <row r="69" spans="1:10" s="51" customFormat="1" ht="16.5" customHeight="1" x14ac:dyDescent="0.2">
      <c r="A69" s="164"/>
      <c r="B69" s="149">
        <v>75023</v>
      </c>
      <c r="C69" s="44" t="s">
        <v>53</v>
      </c>
      <c r="D69" s="28">
        <f t="shared" si="0"/>
        <v>21310</v>
      </c>
      <c r="E69" s="28">
        <f t="shared" si="1"/>
        <v>21310</v>
      </c>
      <c r="F69" s="96">
        <v>21310</v>
      </c>
      <c r="G69" s="50"/>
      <c r="H69" s="27"/>
      <c r="I69" s="36"/>
      <c r="J69" s="67" t="s">
        <v>17</v>
      </c>
    </row>
    <row r="70" spans="1:10" s="51" customFormat="1" ht="16.5" customHeight="1" x14ac:dyDescent="0.2">
      <c r="A70" s="168"/>
      <c r="B70" s="155">
        <v>75023</v>
      </c>
      <c r="C70" s="61" t="s">
        <v>88</v>
      </c>
      <c r="D70" s="29">
        <f t="shared" si="0"/>
        <v>10000</v>
      </c>
      <c r="E70" s="29">
        <f t="shared" si="1"/>
        <v>10000</v>
      </c>
      <c r="F70" s="141">
        <v>10000</v>
      </c>
      <c r="G70" s="142"/>
      <c r="H70" s="22"/>
      <c r="I70" s="34"/>
      <c r="J70" s="65" t="s">
        <v>17</v>
      </c>
    </row>
    <row r="71" spans="1:10" s="51" customFormat="1" ht="16.5" customHeight="1" thickBot="1" x14ac:dyDescent="0.25">
      <c r="A71" s="168"/>
      <c r="B71" s="155">
        <v>75023</v>
      </c>
      <c r="C71" s="17" t="s">
        <v>31</v>
      </c>
      <c r="D71" s="29">
        <f t="shared" si="0"/>
        <v>15000</v>
      </c>
      <c r="E71" s="29">
        <f t="shared" si="1"/>
        <v>15000</v>
      </c>
      <c r="F71" s="64">
        <v>15000</v>
      </c>
      <c r="G71" s="34"/>
      <c r="H71" s="22"/>
      <c r="I71" s="34"/>
      <c r="J71" s="65" t="s">
        <v>17</v>
      </c>
    </row>
    <row r="72" spans="1:10" ht="17.25" customHeight="1" thickBot="1" x14ac:dyDescent="0.25">
      <c r="A72" s="162">
        <v>754</v>
      </c>
      <c r="B72" s="147"/>
      <c r="C72" s="53" t="s">
        <v>15</v>
      </c>
      <c r="D72" s="54">
        <f t="shared" si="0"/>
        <v>35000</v>
      </c>
      <c r="E72" s="54">
        <f t="shared" si="1"/>
        <v>35000</v>
      </c>
      <c r="F72" s="54">
        <f>F73</f>
        <v>15000</v>
      </c>
      <c r="G72" s="60">
        <f>G73</f>
        <v>0</v>
      </c>
      <c r="H72" s="60">
        <f>H73</f>
        <v>20000</v>
      </c>
      <c r="I72" s="59">
        <f>I73</f>
        <v>0</v>
      </c>
      <c r="J72" s="7" t="str">
        <f>J73</f>
        <v>Urząd Gminy</v>
      </c>
    </row>
    <row r="73" spans="1:10" ht="18.75" customHeight="1" thickBot="1" x14ac:dyDescent="0.25">
      <c r="A73" s="170"/>
      <c r="B73" s="156">
        <v>75412</v>
      </c>
      <c r="C73" s="23" t="s">
        <v>54</v>
      </c>
      <c r="D73" s="26">
        <f t="shared" si="0"/>
        <v>35000</v>
      </c>
      <c r="E73" s="26">
        <f t="shared" si="1"/>
        <v>35000</v>
      </c>
      <c r="F73" s="102">
        <v>15000</v>
      </c>
      <c r="G73" s="37"/>
      <c r="H73" s="38">
        <v>20000</v>
      </c>
      <c r="I73" s="37"/>
      <c r="J73" s="72" t="s">
        <v>17</v>
      </c>
    </row>
    <row r="74" spans="1:10" s="5" customFormat="1" ht="18" customHeight="1" thickBot="1" x14ac:dyDescent="0.25">
      <c r="A74" s="162">
        <v>801</v>
      </c>
      <c r="B74" s="147"/>
      <c r="C74" s="53" t="s">
        <v>16</v>
      </c>
      <c r="D74" s="54">
        <f t="shared" si="0"/>
        <v>59000</v>
      </c>
      <c r="E74" s="54">
        <f t="shared" si="1"/>
        <v>59000</v>
      </c>
      <c r="F74" s="94">
        <f>SUM(F75:F81)</f>
        <v>59000</v>
      </c>
      <c r="G74" s="58">
        <f>SUM(G75:G81)</f>
        <v>0</v>
      </c>
      <c r="H74" s="58">
        <f>SUM(H75:H81)</f>
        <v>0</v>
      </c>
      <c r="I74" s="54">
        <f>SUM(I75:I81)</f>
        <v>0</v>
      </c>
      <c r="J74" s="7"/>
    </row>
    <row r="75" spans="1:10" s="5" customFormat="1" ht="15.75" customHeight="1" x14ac:dyDescent="0.2">
      <c r="A75" s="171"/>
      <c r="B75" s="157">
        <v>80101</v>
      </c>
      <c r="C75" s="46" t="s">
        <v>44</v>
      </c>
      <c r="D75" s="25">
        <f t="shared" si="0"/>
        <v>11000</v>
      </c>
      <c r="E75" s="25">
        <f t="shared" si="1"/>
        <v>11000</v>
      </c>
      <c r="F75" s="85">
        <v>11000</v>
      </c>
      <c r="G75" s="25"/>
      <c r="H75" s="25"/>
      <c r="I75" s="25"/>
      <c r="J75" s="71" t="s">
        <v>17</v>
      </c>
    </row>
    <row r="76" spans="1:10" s="5" customFormat="1" ht="15.75" hidden="1" customHeight="1" x14ac:dyDescent="0.2">
      <c r="A76" s="167"/>
      <c r="B76" s="152"/>
      <c r="C76" s="45"/>
      <c r="D76" s="28"/>
      <c r="E76" s="28"/>
      <c r="F76" s="86"/>
      <c r="G76" s="28"/>
      <c r="H76" s="28"/>
      <c r="I76" s="28"/>
      <c r="J76" s="67"/>
    </row>
    <row r="77" spans="1:10" s="5" customFormat="1" ht="15.75" customHeight="1" x14ac:dyDescent="0.2">
      <c r="A77" s="167"/>
      <c r="B77" s="152">
        <v>80101</v>
      </c>
      <c r="C77" s="45" t="s">
        <v>45</v>
      </c>
      <c r="D77" s="28">
        <f t="shared" si="0"/>
        <v>14000</v>
      </c>
      <c r="E77" s="28">
        <f t="shared" si="1"/>
        <v>14000</v>
      </c>
      <c r="F77" s="86">
        <v>14000</v>
      </c>
      <c r="G77" s="28"/>
      <c r="H77" s="28"/>
      <c r="I77" s="28"/>
      <c r="J77" s="67" t="s">
        <v>17</v>
      </c>
    </row>
    <row r="78" spans="1:10" s="5" customFormat="1" ht="30" customHeight="1" x14ac:dyDescent="0.2">
      <c r="A78" s="167"/>
      <c r="B78" s="152">
        <v>80101</v>
      </c>
      <c r="C78" s="45" t="s">
        <v>72</v>
      </c>
      <c r="D78" s="28">
        <v>7000</v>
      </c>
      <c r="E78" s="28">
        <v>7000</v>
      </c>
      <c r="F78" s="106">
        <v>7000</v>
      </c>
      <c r="G78" s="28"/>
      <c r="H78" s="28"/>
      <c r="I78" s="28"/>
      <c r="J78" s="67" t="s">
        <v>17</v>
      </c>
    </row>
    <row r="79" spans="1:10" s="5" customFormat="1" ht="15.75" hidden="1" customHeight="1" x14ac:dyDescent="0.2">
      <c r="A79" s="167"/>
      <c r="B79" s="152"/>
      <c r="C79" s="45"/>
      <c r="D79" s="28"/>
      <c r="E79" s="28"/>
      <c r="F79" s="86"/>
      <c r="G79" s="28"/>
      <c r="H79" s="28"/>
      <c r="I79" s="28"/>
      <c r="J79" s="67"/>
    </row>
    <row r="80" spans="1:10" s="5" customFormat="1" ht="15.75" customHeight="1" x14ac:dyDescent="0.2">
      <c r="A80" s="167"/>
      <c r="B80" s="152">
        <v>80101</v>
      </c>
      <c r="C80" s="45" t="s">
        <v>23</v>
      </c>
      <c r="D80" s="28">
        <f t="shared" si="0"/>
        <v>5000</v>
      </c>
      <c r="E80" s="28">
        <f t="shared" si="1"/>
        <v>5000</v>
      </c>
      <c r="F80" s="86">
        <v>5000</v>
      </c>
      <c r="G80" s="28"/>
      <c r="H80" s="28"/>
      <c r="I80" s="28"/>
      <c r="J80" s="67" t="s">
        <v>17</v>
      </c>
    </row>
    <row r="81" spans="1:10" s="5" customFormat="1" ht="15.75" customHeight="1" thickBot="1" x14ac:dyDescent="0.25">
      <c r="A81" s="167"/>
      <c r="B81" s="152">
        <v>80101</v>
      </c>
      <c r="C81" s="12" t="s">
        <v>24</v>
      </c>
      <c r="D81" s="28">
        <f t="shared" si="0"/>
        <v>22000</v>
      </c>
      <c r="E81" s="28">
        <f t="shared" si="1"/>
        <v>22000</v>
      </c>
      <c r="F81" s="87">
        <v>22000</v>
      </c>
      <c r="G81" s="28"/>
      <c r="H81" s="28"/>
      <c r="I81" s="28"/>
      <c r="J81" s="67" t="s">
        <v>17</v>
      </c>
    </row>
    <row r="82" spans="1:10" s="5" customFormat="1" ht="15.75" customHeight="1" thickBot="1" x14ac:dyDescent="0.25">
      <c r="A82" s="169">
        <v>852</v>
      </c>
      <c r="B82" s="158"/>
      <c r="C82" s="62" t="s">
        <v>76</v>
      </c>
      <c r="D82" s="40">
        <f>SUM(D83)</f>
        <v>7100</v>
      </c>
      <c r="E82" s="40">
        <f>SUM(E83)</f>
        <v>7100</v>
      </c>
      <c r="F82" s="108"/>
      <c r="G82" s="40"/>
      <c r="H82" s="40">
        <f>SUM(H83)</f>
        <v>7100</v>
      </c>
      <c r="I82" s="40"/>
      <c r="J82" s="73"/>
    </row>
    <row r="83" spans="1:10" s="5" customFormat="1" ht="15.75" customHeight="1" thickBot="1" x14ac:dyDescent="0.25">
      <c r="A83" s="172"/>
      <c r="B83" s="159">
        <v>85211</v>
      </c>
      <c r="C83" s="23" t="s">
        <v>74</v>
      </c>
      <c r="D83" s="26">
        <v>7100</v>
      </c>
      <c r="E83" s="26">
        <v>7100</v>
      </c>
      <c r="F83" s="107"/>
      <c r="G83" s="26"/>
      <c r="H83" s="26">
        <v>7100</v>
      </c>
      <c r="I83" s="26"/>
      <c r="J83" s="72" t="s">
        <v>17</v>
      </c>
    </row>
    <row r="84" spans="1:10" s="5" customFormat="1" ht="18.75" customHeight="1" thickBot="1" x14ac:dyDescent="0.25">
      <c r="A84" s="162">
        <v>900</v>
      </c>
      <c r="B84" s="147"/>
      <c r="C84" s="53" t="s">
        <v>18</v>
      </c>
      <c r="D84" s="54">
        <f t="shared" si="0"/>
        <v>111410</v>
      </c>
      <c r="E84" s="54">
        <f t="shared" si="1"/>
        <v>111410</v>
      </c>
      <c r="F84" s="54">
        <f>SUM(F85:F95)</f>
        <v>108941</v>
      </c>
      <c r="G84" s="60">
        <f>SUM(G85:G88)</f>
        <v>0</v>
      </c>
      <c r="H84" s="54">
        <f>SUM(H85:H95)</f>
        <v>2469</v>
      </c>
      <c r="I84" s="60">
        <f>SUM(I85:I88)</f>
        <v>0</v>
      </c>
      <c r="J84" s="7"/>
    </row>
    <row r="85" spans="1:10" s="5" customFormat="1" ht="16.5" customHeight="1" x14ac:dyDescent="0.2">
      <c r="A85" s="163"/>
      <c r="B85" s="148">
        <v>90002</v>
      </c>
      <c r="C85" s="13" t="s">
        <v>27</v>
      </c>
      <c r="D85" s="25">
        <f t="shared" si="0"/>
        <v>22000</v>
      </c>
      <c r="E85" s="25">
        <f t="shared" si="1"/>
        <v>22000</v>
      </c>
      <c r="F85" s="103">
        <v>22000</v>
      </c>
      <c r="G85" s="39"/>
      <c r="H85" s="33"/>
      <c r="I85" s="39"/>
      <c r="J85" s="71" t="s">
        <v>17</v>
      </c>
    </row>
    <row r="86" spans="1:10" s="5" customFormat="1" ht="16.5" customHeight="1" x14ac:dyDescent="0.2">
      <c r="A86" s="164"/>
      <c r="B86" s="149">
        <v>90002</v>
      </c>
      <c r="C86" s="15" t="s">
        <v>34</v>
      </c>
      <c r="D86" s="28">
        <f t="shared" si="0"/>
        <v>12000</v>
      </c>
      <c r="E86" s="28">
        <f t="shared" si="1"/>
        <v>12000</v>
      </c>
      <c r="F86" s="104">
        <v>12000</v>
      </c>
      <c r="G86" s="36"/>
      <c r="H86" s="27"/>
      <c r="I86" s="36"/>
      <c r="J86" s="67" t="s">
        <v>17</v>
      </c>
    </row>
    <row r="87" spans="1:10" s="5" customFormat="1" ht="16.5" customHeight="1" x14ac:dyDescent="0.2">
      <c r="A87" s="164"/>
      <c r="B87" s="149">
        <v>90015</v>
      </c>
      <c r="C87" s="15" t="s">
        <v>92</v>
      </c>
      <c r="D87" s="28">
        <f t="shared" si="0"/>
        <v>23000</v>
      </c>
      <c r="E87" s="28">
        <f t="shared" si="1"/>
        <v>23000</v>
      </c>
      <c r="F87" s="104">
        <v>23000</v>
      </c>
      <c r="G87" s="36"/>
      <c r="H87" s="27"/>
      <c r="I87" s="36"/>
      <c r="J87" s="67" t="s">
        <v>17</v>
      </c>
    </row>
    <row r="88" spans="1:10" s="5" customFormat="1" ht="16.5" customHeight="1" x14ac:dyDescent="0.2">
      <c r="A88" s="164"/>
      <c r="B88" s="149">
        <v>90015</v>
      </c>
      <c r="C88" s="15" t="s">
        <v>96</v>
      </c>
      <c r="D88" s="28">
        <f t="shared" si="0"/>
        <v>12000</v>
      </c>
      <c r="E88" s="28">
        <f t="shared" si="1"/>
        <v>12000</v>
      </c>
      <c r="F88" s="119">
        <v>12000</v>
      </c>
      <c r="G88" s="36"/>
      <c r="H88" s="27"/>
      <c r="I88" s="36"/>
      <c r="J88" s="67" t="s">
        <v>17</v>
      </c>
    </row>
    <row r="89" spans="1:10" s="5" customFormat="1" ht="16.5" customHeight="1" x14ac:dyDescent="0.2">
      <c r="A89" s="164"/>
      <c r="B89" s="149">
        <v>90015</v>
      </c>
      <c r="C89" s="15" t="s">
        <v>101</v>
      </c>
      <c r="D89" s="28">
        <f t="shared" si="0"/>
        <v>15000</v>
      </c>
      <c r="E89" s="28">
        <f t="shared" si="1"/>
        <v>15000</v>
      </c>
      <c r="F89" s="119">
        <v>15000</v>
      </c>
      <c r="G89" s="36"/>
      <c r="H89" s="27"/>
      <c r="I89" s="36"/>
      <c r="J89" s="67" t="s">
        <v>17</v>
      </c>
    </row>
    <row r="90" spans="1:10" s="5" customFormat="1" ht="16.5" customHeight="1" x14ac:dyDescent="0.2">
      <c r="A90" s="164"/>
      <c r="B90" s="149">
        <v>90095</v>
      </c>
      <c r="C90" s="15" t="s">
        <v>84</v>
      </c>
      <c r="D90" s="28">
        <v>3800</v>
      </c>
      <c r="E90" s="28">
        <v>3800</v>
      </c>
      <c r="F90" s="119">
        <v>3300</v>
      </c>
      <c r="G90" s="36"/>
      <c r="H90" s="27">
        <v>500</v>
      </c>
      <c r="I90" s="36"/>
      <c r="J90" s="67" t="s">
        <v>17</v>
      </c>
    </row>
    <row r="91" spans="1:10" s="5" customFormat="1" ht="16.5" customHeight="1" x14ac:dyDescent="0.2">
      <c r="A91" s="164"/>
      <c r="B91" s="149">
        <v>90095</v>
      </c>
      <c r="C91" s="15" t="s">
        <v>83</v>
      </c>
      <c r="D91" s="28">
        <v>6700</v>
      </c>
      <c r="E91" s="28">
        <v>6700</v>
      </c>
      <c r="F91" s="119">
        <v>5900</v>
      </c>
      <c r="G91" s="36"/>
      <c r="H91" s="27">
        <v>800</v>
      </c>
      <c r="I91" s="36"/>
      <c r="J91" s="67" t="s">
        <v>17</v>
      </c>
    </row>
    <row r="92" spans="1:10" s="5" customFormat="1" ht="16.5" customHeight="1" x14ac:dyDescent="0.2">
      <c r="A92" s="164"/>
      <c r="B92" s="149">
        <v>90095</v>
      </c>
      <c r="C92" s="15" t="s">
        <v>93</v>
      </c>
      <c r="D92" s="28">
        <v>3690</v>
      </c>
      <c r="E92" s="28">
        <v>3690</v>
      </c>
      <c r="F92" s="119">
        <v>3371</v>
      </c>
      <c r="G92" s="36"/>
      <c r="H92" s="27">
        <v>319</v>
      </c>
      <c r="I92" s="36"/>
      <c r="J92" s="67" t="s">
        <v>17</v>
      </c>
    </row>
    <row r="93" spans="1:10" s="5" customFormat="1" ht="16.5" customHeight="1" x14ac:dyDescent="0.2">
      <c r="A93" s="164"/>
      <c r="B93" s="149">
        <v>90095</v>
      </c>
      <c r="C93" s="15" t="s">
        <v>85</v>
      </c>
      <c r="D93" s="28">
        <v>3600</v>
      </c>
      <c r="E93" s="28">
        <v>3600</v>
      </c>
      <c r="F93" s="119">
        <v>3450</v>
      </c>
      <c r="G93" s="36"/>
      <c r="H93" s="27">
        <v>150</v>
      </c>
      <c r="I93" s="36"/>
      <c r="J93" s="67" t="s">
        <v>17</v>
      </c>
    </row>
    <row r="94" spans="1:10" s="5" customFormat="1" ht="39" customHeight="1" x14ac:dyDescent="0.2">
      <c r="A94" s="168"/>
      <c r="B94" s="155">
        <v>90095</v>
      </c>
      <c r="C94" s="206" t="s">
        <v>106</v>
      </c>
      <c r="D94" s="29">
        <v>5000</v>
      </c>
      <c r="E94" s="29">
        <v>5000</v>
      </c>
      <c r="F94" s="207">
        <v>5000</v>
      </c>
      <c r="G94" s="34"/>
      <c r="H94" s="22"/>
      <c r="I94" s="34"/>
      <c r="J94" s="65" t="s">
        <v>17</v>
      </c>
    </row>
    <row r="95" spans="1:10" s="5" customFormat="1" ht="27" customHeight="1" thickBot="1" x14ac:dyDescent="0.25">
      <c r="A95" s="173"/>
      <c r="B95" s="160">
        <v>90095</v>
      </c>
      <c r="C95" s="134" t="s">
        <v>100</v>
      </c>
      <c r="D95" s="135">
        <v>4620</v>
      </c>
      <c r="E95" s="135">
        <v>4620</v>
      </c>
      <c r="F95" s="136">
        <v>3920</v>
      </c>
      <c r="G95" s="137"/>
      <c r="H95" s="138">
        <v>700</v>
      </c>
      <c r="I95" s="137"/>
      <c r="J95" s="139" t="s">
        <v>17</v>
      </c>
    </row>
    <row r="96" spans="1:10" s="5" customFormat="1" ht="18.75" customHeight="1" thickTop="1" thickBot="1" x14ac:dyDescent="0.25">
      <c r="A96" s="174">
        <v>921</v>
      </c>
      <c r="B96" s="150"/>
      <c r="C96" s="120" t="s">
        <v>47</v>
      </c>
      <c r="D96" s="121">
        <f t="shared" si="0"/>
        <v>15000</v>
      </c>
      <c r="E96" s="121">
        <f>F96+G96+H96+I96</f>
        <v>15000</v>
      </c>
      <c r="F96" s="121">
        <v>15000</v>
      </c>
      <c r="G96" s="122">
        <f>SUM(G97:G97)</f>
        <v>0</v>
      </c>
      <c r="H96" s="122">
        <f>SUM(H97:H97)</f>
        <v>0</v>
      </c>
      <c r="I96" s="122">
        <f>SUM(I97:I97)</f>
        <v>0</v>
      </c>
      <c r="J96" s="123" t="s">
        <v>17</v>
      </c>
    </row>
    <row r="97" spans="1:10" s="5" customFormat="1" ht="18" customHeight="1" thickBot="1" x14ac:dyDescent="0.25">
      <c r="A97" s="172"/>
      <c r="B97" s="159">
        <v>92109</v>
      </c>
      <c r="C97" s="23" t="s">
        <v>55</v>
      </c>
      <c r="D97" s="26">
        <f t="shared" si="0"/>
        <v>15000</v>
      </c>
      <c r="E97" s="26">
        <f t="shared" si="1"/>
        <v>15000</v>
      </c>
      <c r="F97" s="105">
        <v>15000</v>
      </c>
      <c r="G97" s="42"/>
      <c r="H97" s="41"/>
      <c r="I97" s="42"/>
      <c r="J97" s="72" t="s">
        <v>17</v>
      </c>
    </row>
    <row r="98" spans="1:10" s="5" customFormat="1" ht="20.25" customHeight="1" thickTop="1" thickBot="1" x14ac:dyDescent="0.25">
      <c r="A98" s="175">
        <v>926</v>
      </c>
      <c r="B98" s="161"/>
      <c r="C98" s="130" t="s">
        <v>25</v>
      </c>
      <c r="D98" s="131">
        <f t="shared" si="0"/>
        <v>36500</v>
      </c>
      <c r="E98" s="131">
        <f>F98+G98+H98+I98+E102</f>
        <v>36500</v>
      </c>
      <c r="F98" s="131">
        <f>SUM(F99:F104)</f>
        <v>35820</v>
      </c>
      <c r="G98" s="132">
        <f>SUM(G104:G104)</f>
        <v>0</v>
      </c>
      <c r="H98" s="132">
        <f>SUM(H99:H104)</f>
        <v>680</v>
      </c>
      <c r="I98" s="132">
        <f>SUM(I104:I104)</f>
        <v>0</v>
      </c>
      <c r="J98" s="133"/>
    </row>
    <row r="99" spans="1:10" s="5" customFormat="1" ht="20.25" customHeight="1" thickTop="1" x14ac:dyDescent="0.2">
      <c r="A99" s="176"/>
      <c r="B99" s="148">
        <v>92601</v>
      </c>
      <c r="C99" s="125" t="s">
        <v>81</v>
      </c>
      <c r="D99" s="126">
        <v>4400</v>
      </c>
      <c r="E99" s="126">
        <v>4400</v>
      </c>
      <c r="F99" s="126">
        <v>4000</v>
      </c>
      <c r="G99" s="127"/>
      <c r="H99" s="33">
        <v>400</v>
      </c>
      <c r="I99" s="127"/>
      <c r="J99" s="128" t="s">
        <v>17</v>
      </c>
    </row>
    <row r="100" spans="1:10" s="5" customFormat="1" ht="20.25" customHeight="1" x14ac:dyDescent="0.2">
      <c r="A100" s="177"/>
      <c r="B100" s="149">
        <v>92601</v>
      </c>
      <c r="C100" s="118" t="s">
        <v>82</v>
      </c>
      <c r="D100" s="119">
        <v>4900</v>
      </c>
      <c r="E100" s="119">
        <v>4900</v>
      </c>
      <c r="F100" s="119">
        <v>4620</v>
      </c>
      <c r="G100" s="114"/>
      <c r="H100" s="27">
        <v>280</v>
      </c>
      <c r="I100" s="114"/>
      <c r="J100" s="124" t="s">
        <v>17</v>
      </c>
    </row>
    <row r="101" spans="1:10" s="5" customFormat="1" ht="20.25" customHeight="1" x14ac:dyDescent="0.2">
      <c r="A101" s="177"/>
      <c r="B101" s="149">
        <v>92601</v>
      </c>
      <c r="C101" s="12" t="s">
        <v>87</v>
      </c>
      <c r="D101" s="119">
        <v>17500</v>
      </c>
      <c r="E101" s="119">
        <v>17500</v>
      </c>
      <c r="F101" s="119">
        <v>17500</v>
      </c>
      <c r="G101" s="114"/>
      <c r="H101" s="27"/>
      <c r="I101" s="114"/>
      <c r="J101" s="67" t="s">
        <v>17</v>
      </c>
    </row>
    <row r="102" spans="1:10" s="5" customFormat="1" ht="20.25" hidden="1" customHeight="1" x14ac:dyDescent="0.2">
      <c r="A102" s="177"/>
      <c r="B102" s="149"/>
      <c r="C102" s="12"/>
      <c r="D102" s="119"/>
      <c r="E102" s="119"/>
      <c r="F102" s="119"/>
      <c r="G102" s="114"/>
      <c r="H102" s="27"/>
      <c r="I102" s="114"/>
      <c r="J102" s="67"/>
    </row>
    <row r="103" spans="1:10" s="5" customFormat="1" ht="20.25" customHeight="1" x14ac:dyDescent="0.2">
      <c r="A103" s="205"/>
      <c r="B103" s="149">
        <v>92601</v>
      </c>
      <c r="C103" s="12" t="s">
        <v>105</v>
      </c>
      <c r="D103" s="119">
        <v>3000</v>
      </c>
      <c r="E103" s="119">
        <v>3000</v>
      </c>
      <c r="F103" s="119">
        <v>3000</v>
      </c>
      <c r="G103" s="114"/>
      <c r="H103" s="27"/>
      <c r="I103" s="114"/>
      <c r="J103" s="67" t="s">
        <v>17</v>
      </c>
    </row>
    <row r="104" spans="1:10" s="5" customFormat="1" ht="24" customHeight="1" thickBot="1" x14ac:dyDescent="0.25">
      <c r="A104" s="178"/>
      <c r="B104" s="149">
        <v>92601</v>
      </c>
      <c r="C104" s="12" t="s">
        <v>46</v>
      </c>
      <c r="D104" s="28">
        <f t="shared" si="0"/>
        <v>6700</v>
      </c>
      <c r="E104" s="28">
        <v>6700</v>
      </c>
      <c r="F104" s="115">
        <v>6700</v>
      </c>
      <c r="G104" s="116"/>
      <c r="H104" s="117"/>
      <c r="I104" s="116"/>
      <c r="J104" s="67" t="s">
        <v>17</v>
      </c>
    </row>
    <row r="105" spans="1:10" s="52" customFormat="1" ht="18" customHeight="1" thickTop="1" thickBot="1" x14ac:dyDescent="0.25">
      <c r="A105" s="215" t="s">
        <v>19</v>
      </c>
      <c r="B105" s="216"/>
      <c r="C105" s="216"/>
      <c r="D105" s="74">
        <f>D11+D30+D46+D61+D65+D72+D74+D82+D84+D96+D98</f>
        <v>2099640</v>
      </c>
      <c r="E105" s="74">
        <f>E11+E30+E46+E61+E65+E72+E74+E82+E84+E96+E98</f>
        <v>2099640</v>
      </c>
      <c r="F105" s="74">
        <f>F11+F30+F46+F61+F65+F72+F74+F84+F96+F98</f>
        <v>1954991</v>
      </c>
      <c r="G105" s="75">
        <f>G11+G30+G46+G61+G65+G72+G74+G84+G96+G98</f>
        <v>0</v>
      </c>
      <c r="H105" s="74">
        <f>H11+H30+H46+H61+H65+H72+H74+H82+H84+H96+H98</f>
        <v>144649</v>
      </c>
      <c r="I105" s="74">
        <f>I11+I30+I46+I61+I65+I72+I74+I84+I96+I98</f>
        <v>0</v>
      </c>
      <c r="J105" s="76"/>
    </row>
    <row r="106" spans="1:10" ht="13.5" thickTop="1" x14ac:dyDescent="0.2">
      <c r="J106" s="9"/>
    </row>
    <row r="112" spans="1:10" x14ac:dyDescent="0.2">
      <c r="C112" s="10"/>
    </row>
    <row r="113" spans="3:3" ht="15.75" x14ac:dyDescent="0.25">
      <c r="C113" s="11"/>
    </row>
    <row r="114" spans="3:3" ht="15.75" x14ac:dyDescent="0.25">
      <c r="C114" s="11"/>
    </row>
  </sheetData>
  <mergeCells count="15">
    <mergeCell ref="A1:J1"/>
    <mergeCell ref="A5:J5"/>
    <mergeCell ref="H2:J2"/>
    <mergeCell ref="H3:J3"/>
    <mergeCell ref="H4:J4"/>
    <mergeCell ref="A105:C105"/>
    <mergeCell ref="A6:J6"/>
    <mergeCell ref="A7:A9"/>
    <mergeCell ref="B7:B9"/>
    <mergeCell ref="C7:C9"/>
    <mergeCell ref="D7:D9"/>
    <mergeCell ref="E7:I7"/>
    <mergeCell ref="J7:J9"/>
    <mergeCell ref="E8:E9"/>
    <mergeCell ref="F8:I8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76" fitToWidth="3" fitToHeight="3" orientation="landscape" r:id="rId1"/>
  <headerFooter alignWithMargins="0">
    <oddFooter>&amp;CStrona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Arkusz2</vt:lpstr>
      <vt:lpstr>Arkusz2!Tytuły_wydruku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p34</cp:lastModifiedBy>
  <cp:lastPrinted>2016-11-02T06:30:23Z</cp:lastPrinted>
  <dcterms:created xsi:type="dcterms:W3CDTF">2011-11-03T18:58:59Z</dcterms:created>
  <dcterms:modified xsi:type="dcterms:W3CDTF">2016-11-21T11:59:51Z</dcterms:modified>
</cp:coreProperties>
</file>