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210"/>
  </bookViews>
  <sheets>
    <sheet name="inwestycje na 2009" sheetId="1" r:id="rId1"/>
  </sheets>
  <definedNames>
    <definedName name="_xlnm.Print_Titles" localSheetId="0">'inwestycje na 2009'!$7:$13</definedName>
  </definedNames>
  <calcPr calcId="145621"/>
</workbook>
</file>

<file path=xl/calcChain.xml><?xml version="1.0" encoding="utf-8"?>
<calcChain xmlns="http://schemas.openxmlformats.org/spreadsheetml/2006/main">
  <c r="J90" i="1" l="1"/>
  <c r="K90" i="1"/>
  <c r="N90" i="1"/>
  <c r="O90" i="1"/>
  <c r="P90" i="1"/>
  <c r="G83" i="1"/>
  <c r="J83" i="1"/>
  <c r="K83" i="1"/>
  <c r="M83" i="1"/>
  <c r="N83" i="1"/>
  <c r="O83" i="1"/>
  <c r="P83" i="1"/>
  <c r="Q83" i="1"/>
  <c r="M89" i="1" l="1"/>
  <c r="I89" i="1"/>
  <c r="I88" i="1" s="1"/>
  <c r="E89" i="1"/>
  <c r="E88" i="1" s="1"/>
  <c r="Q88" i="1"/>
  <c r="P88" i="1"/>
  <c r="O88" i="1"/>
  <c r="N88" i="1"/>
  <c r="M88" i="1"/>
  <c r="L88" i="1"/>
  <c r="K88" i="1"/>
  <c r="J88" i="1"/>
  <c r="G88" i="1"/>
  <c r="F88" i="1"/>
  <c r="F83" i="1" l="1"/>
  <c r="E83" i="1"/>
  <c r="I83" i="1"/>
  <c r="L83" i="1"/>
  <c r="H89" i="1"/>
  <c r="H88" i="1" s="1"/>
  <c r="M82" i="1"/>
  <c r="H83" i="1" l="1"/>
  <c r="I82" i="1"/>
  <c r="E82" i="1" s="1"/>
  <c r="M81" i="1"/>
  <c r="G81" i="1" s="1"/>
  <c r="I81" i="1"/>
  <c r="H81" i="1" s="1"/>
  <c r="Q79" i="1"/>
  <c r="P79" i="1"/>
  <c r="O79" i="1"/>
  <c r="N79" i="1"/>
  <c r="L79" i="1"/>
  <c r="K79" i="1"/>
  <c r="J79" i="1"/>
  <c r="M74" i="1"/>
  <c r="I74" i="1"/>
  <c r="M73" i="1"/>
  <c r="G73" i="1" s="1"/>
  <c r="I73" i="1"/>
  <c r="H73" i="1" s="1"/>
  <c r="Q71" i="1"/>
  <c r="P71" i="1"/>
  <c r="O71" i="1"/>
  <c r="N71" i="1"/>
  <c r="L71" i="1"/>
  <c r="K71" i="1"/>
  <c r="J71" i="1"/>
  <c r="M66" i="1"/>
  <c r="I66" i="1"/>
  <c r="M65" i="1"/>
  <c r="I65" i="1"/>
  <c r="H65" i="1" s="1"/>
  <c r="F65" i="1"/>
  <c r="Q63" i="1"/>
  <c r="P63" i="1"/>
  <c r="O63" i="1"/>
  <c r="N63" i="1"/>
  <c r="L63" i="1"/>
  <c r="K63" i="1"/>
  <c r="J63" i="1"/>
  <c r="M58" i="1"/>
  <c r="I58" i="1"/>
  <c r="E58" i="1" s="1"/>
  <c r="M57" i="1"/>
  <c r="I57" i="1"/>
  <c r="H57" i="1" s="1"/>
  <c r="Q55" i="1"/>
  <c r="P55" i="1"/>
  <c r="O55" i="1"/>
  <c r="N55" i="1"/>
  <c r="L55" i="1"/>
  <c r="K55" i="1"/>
  <c r="J55" i="1"/>
  <c r="M34" i="1"/>
  <c r="M50" i="1"/>
  <c r="M42" i="1"/>
  <c r="I50" i="1"/>
  <c r="M49" i="1"/>
  <c r="G49" i="1" s="1"/>
  <c r="I49" i="1"/>
  <c r="F49" i="1" s="1"/>
  <c r="Q47" i="1"/>
  <c r="P47" i="1"/>
  <c r="O47" i="1"/>
  <c r="N47" i="1"/>
  <c r="L47" i="1"/>
  <c r="K47" i="1"/>
  <c r="J47" i="1"/>
  <c r="I42" i="1"/>
  <c r="M41" i="1"/>
  <c r="I41" i="1"/>
  <c r="F41" i="1" s="1"/>
  <c r="H41" i="1"/>
  <c r="Q39" i="1"/>
  <c r="P39" i="1"/>
  <c r="O39" i="1"/>
  <c r="N39" i="1"/>
  <c r="L39" i="1"/>
  <c r="K39" i="1"/>
  <c r="J39" i="1"/>
  <c r="M33" i="1"/>
  <c r="G33" i="1" s="1"/>
  <c r="J31" i="1"/>
  <c r="K31" i="1"/>
  <c r="L31" i="1"/>
  <c r="N31" i="1"/>
  <c r="O31" i="1"/>
  <c r="P31" i="1"/>
  <c r="I33" i="1"/>
  <c r="E34" i="1"/>
  <c r="I34" i="1"/>
  <c r="Q31" i="1"/>
  <c r="H49" i="1" l="1"/>
  <c r="F73" i="1"/>
  <c r="M31" i="1"/>
  <c r="E73" i="1"/>
  <c r="F81" i="1"/>
  <c r="H82" i="1"/>
  <c r="I31" i="1"/>
  <c r="E33" i="1"/>
  <c r="E31" i="1" s="1"/>
  <c r="H33" i="1"/>
  <c r="F57" i="1"/>
  <c r="F33" i="1"/>
  <c r="F31" i="1" s="1"/>
  <c r="M47" i="1"/>
  <c r="E81" i="1"/>
  <c r="E79" i="1" s="1"/>
  <c r="M63" i="1"/>
  <c r="H79" i="1"/>
  <c r="H34" i="1"/>
  <c r="I71" i="1"/>
  <c r="E66" i="1"/>
  <c r="H58" i="1"/>
  <c r="H55" i="1" s="1"/>
  <c r="I47" i="1"/>
  <c r="H42" i="1"/>
  <c r="H39" i="1" s="1"/>
  <c r="G79" i="1"/>
  <c r="I79" i="1"/>
  <c r="M79" i="1"/>
  <c r="F79" i="1"/>
  <c r="H74" i="1"/>
  <c r="H71" i="1" s="1"/>
  <c r="M71" i="1"/>
  <c r="G71" i="1"/>
  <c r="F71" i="1"/>
  <c r="E74" i="1"/>
  <c r="H66" i="1"/>
  <c r="H63" i="1" s="1"/>
  <c r="G65" i="1"/>
  <c r="G63" i="1" s="1"/>
  <c r="I63" i="1"/>
  <c r="F63" i="1"/>
  <c r="M55" i="1"/>
  <c r="G57" i="1"/>
  <c r="G55" i="1" s="1"/>
  <c r="I55" i="1"/>
  <c r="F55" i="1"/>
  <c r="H50" i="1"/>
  <c r="H47" i="1" s="1"/>
  <c r="G47" i="1"/>
  <c r="M39" i="1"/>
  <c r="E49" i="1"/>
  <c r="F47" i="1"/>
  <c r="E50" i="1"/>
  <c r="G41" i="1"/>
  <c r="G39" i="1" s="1"/>
  <c r="I39" i="1"/>
  <c r="F39" i="1"/>
  <c r="G31" i="1"/>
  <c r="Q25" i="1"/>
  <c r="M26" i="1"/>
  <c r="M25" i="1" s="1"/>
  <c r="I26" i="1"/>
  <c r="H26" i="1" s="1"/>
  <c r="H25" i="1" s="1"/>
  <c r="E26" i="1"/>
  <c r="E25" i="1" s="1"/>
  <c r="P25" i="1"/>
  <c r="O25" i="1"/>
  <c r="N25" i="1"/>
  <c r="L25" i="1"/>
  <c r="K25" i="1"/>
  <c r="J25" i="1"/>
  <c r="G25" i="1"/>
  <c r="F25" i="1"/>
  <c r="M20" i="1"/>
  <c r="M19" i="1" s="1"/>
  <c r="M14" i="1" s="1"/>
  <c r="M90" i="1" s="1"/>
  <c r="I20" i="1"/>
  <c r="H20" i="1" s="1"/>
  <c r="H19" i="1" s="1"/>
  <c r="E20" i="1"/>
  <c r="E19" i="1" s="1"/>
  <c r="F19" i="1"/>
  <c r="G19" i="1"/>
  <c r="G14" i="1" s="1"/>
  <c r="G90" i="1" s="1"/>
  <c r="J19" i="1"/>
  <c r="K19" i="1"/>
  <c r="L19" i="1"/>
  <c r="L14" i="1" s="1"/>
  <c r="L90" i="1" s="1"/>
  <c r="N19" i="1"/>
  <c r="O19" i="1"/>
  <c r="P19" i="1"/>
  <c r="Q19" i="1"/>
  <c r="I25" i="1"/>
  <c r="H31" i="1" l="1"/>
  <c r="E71" i="1"/>
  <c r="P14" i="1"/>
  <c r="K14" i="1"/>
  <c r="O14" i="1"/>
  <c r="J14" i="1"/>
  <c r="H14" i="1"/>
  <c r="H90" i="1" s="1"/>
  <c r="Q14" i="1"/>
  <c r="Q90" i="1" s="1"/>
  <c r="F14" i="1"/>
  <c r="F90" i="1" s="1"/>
  <c r="N14" i="1"/>
  <c r="E42" i="1"/>
  <c r="E65" i="1"/>
  <c r="E63" i="1" s="1"/>
  <c r="E57" i="1"/>
  <c r="E55" i="1" s="1"/>
  <c r="E47" i="1"/>
  <c r="E41" i="1"/>
  <c r="I19" i="1"/>
  <c r="I14" i="1" l="1"/>
  <c r="I90" i="1" s="1"/>
  <c r="E39" i="1"/>
  <c r="E14" i="1" s="1"/>
  <c r="E90" i="1" s="1"/>
</calcChain>
</file>

<file path=xl/sharedStrings.xml><?xml version="1.0" encoding="utf-8"?>
<sst xmlns="http://schemas.openxmlformats.org/spreadsheetml/2006/main" count="148" uniqueCount="62">
  <si>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</si>
  <si>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</si>
  <si>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</si>
  <si>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</si>
  <si>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</si>
  <si>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</si>
  <si>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</si>
  <si>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</si>
  <si>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</si>
  <si>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</si>
  <si>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</si>
  <si>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</si>
  <si>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</si>
  <si>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</si>
  <si>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</si>
  <si>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</si>
  <si>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</si>
  <si>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</si>
  <si>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</si>
  <si>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</si>
  <si>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</si>
  <si>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</si>
  <si>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</si>
  <si>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</si>
  <si>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</si>
  <si>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</si>
  <si>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</si>
  <si>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</si>
  <si>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</si>
  <si>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</si>
  <si>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</si>
  <si>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</si>
  <si>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2017 r.</t>
  </si>
  <si>
    <t>Budowa lub modernizacja dróg lokalnych</t>
  </si>
  <si>
    <t>Przebudowa drogi gminnej Nr 117016N w miejscowości Pilnik</t>
  </si>
  <si>
    <t>1.2</t>
  </si>
  <si>
    <t>Utworzenie infrastruktury rekreacyjnej w m. Świętnik poprzez wykonanie placu zabaw, siłowni zewnętrznej oraz postawienie drewnianej altany.</t>
  </si>
  <si>
    <t>Wsparcie na wdrażanie operacji w ramach strategii rozwoju lokalnego kierowanego przez społeczność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</si>
  <si>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</si>
  <si>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</si>
  <si>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</si>
  <si>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</si>
  <si>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</si>
  <si>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</si>
  <si>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</si>
  <si>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</si>
  <si>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</si>
  <si>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</si>
  <si>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</si>
  <si>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</si>
  <si>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</si>
  <si>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</si>
  <si>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</si>
  <si>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1.9</t>
  </si>
  <si>
    <t>1.10</t>
  </si>
  <si>
    <t>Wydatki bieżacerazem:</t>
  </si>
  <si>
    <t>Wsparcie na wdrożenie operacji w ramach strategii rozwoju lokalnego kierowanego przez społeczność</t>
  </si>
  <si>
    <t>Wzmocnienie kapitału społecznego mieszkanców gminy Lidzbark Warmiński poprzez organizacxję spotkań, szkoleń i wrsztatów dotyczących walorów przyrodniczo-kulturowych gminy.</t>
  </si>
  <si>
    <t>do Zarządzenia Nr 312/2017</t>
  </si>
  <si>
    <t>Wójta Gminy Lidzbark Warmiński</t>
  </si>
  <si>
    <t>z dnia 22 września 2017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</si>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</sst>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1" applyFont="1"/>
    <xf numFmtId="0" fontId="3" fillId="0" borderId="0" xfId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4" fillId="0" borderId="7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4" fontId="4" fillId="0" borderId="4" xfId="1" applyNumberFormat="1" applyFont="1" applyBorder="1" applyAlignment="1">
      <alignment wrapText="1"/>
    </xf>
    <xf numFmtId="4" fontId="4" fillId="0" borderId="10" xfId="1" applyNumberFormat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3" fillId="0" borderId="12" xfId="1" applyFont="1" applyBorder="1" applyAlignment="1">
      <alignment wrapText="1"/>
    </xf>
    <xf numFmtId="0" fontId="3" fillId="0" borderId="13" xfId="1" applyFont="1" applyBorder="1" applyAlignment="1">
      <alignment horizontal="center" wrapText="1"/>
    </xf>
    <xf numFmtId="4" fontId="3" fillId="0" borderId="14" xfId="1" applyNumberFormat="1" applyFont="1" applyBorder="1" applyAlignment="1">
      <alignment wrapText="1"/>
    </xf>
    <xf numFmtId="4" fontId="4" fillId="0" borderId="14" xfId="1" applyNumberFormat="1" applyFont="1" applyBorder="1" applyAlignment="1">
      <alignment wrapText="1"/>
    </xf>
    <xf numFmtId="4" fontId="4" fillId="0" borderId="15" xfId="1" applyNumberFormat="1" applyFont="1" applyBorder="1" applyAlignment="1">
      <alignment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4" fontId="4" fillId="0" borderId="34" xfId="1" applyNumberFormat="1" applyFont="1" applyBorder="1" applyAlignment="1">
      <alignment vertical="center" wrapText="1"/>
    </xf>
    <xf numFmtId="0" fontId="3" fillId="0" borderId="35" xfId="1" applyFont="1" applyBorder="1" applyAlignment="1">
      <alignment wrapText="1"/>
    </xf>
    <xf numFmtId="0" fontId="3" fillId="0" borderId="40" xfId="1" applyFont="1" applyBorder="1" applyAlignment="1">
      <alignment wrapText="1"/>
    </xf>
    <xf numFmtId="0" fontId="3" fillId="0" borderId="41" xfId="1" applyFont="1" applyBorder="1" applyAlignment="1">
      <alignment wrapText="1"/>
    </xf>
    <xf numFmtId="0" fontId="3" fillId="0" borderId="42" xfId="1" applyFont="1" applyBorder="1" applyAlignment="1">
      <alignment horizontal="center" wrapText="1"/>
    </xf>
    <xf numFmtId="4" fontId="3" fillId="0" borderId="43" xfId="1" applyNumberFormat="1" applyFont="1" applyBorder="1" applyAlignment="1">
      <alignment wrapText="1"/>
    </xf>
    <xf numFmtId="4" fontId="4" fillId="0" borderId="43" xfId="1" applyNumberFormat="1" applyFont="1" applyBorder="1" applyAlignment="1">
      <alignment wrapText="1"/>
    </xf>
    <xf numFmtId="4" fontId="4" fillId="0" borderId="44" xfId="1" applyNumberFormat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2" xfId="1" applyFont="1" applyBorder="1" applyAlignment="1">
      <alignment wrapText="1"/>
    </xf>
    <xf numFmtId="0" fontId="4" fillId="0" borderId="13" xfId="1" applyFont="1" applyBorder="1" applyAlignment="1">
      <alignment horizontal="center" wrapText="1"/>
    </xf>
    <xf numFmtId="4" fontId="3" fillId="0" borderId="15" xfId="1" applyNumberFormat="1" applyFont="1" applyBorder="1" applyAlignment="1">
      <alignment wrapText="1"/>
    </xf>
    <xf numFmtId="4" fontId="3" fillId="0" borderId="44" xfId="1" applyNumberFormat="1" applyFont="1" applyBorder="1" applyAlignment="1">
      <alignment wrapText="1"/>
    </xf>
    <xf numFmtId="0" fontId="3" fillId="0" borderId="11" xfId="1" applyFont="1" applyBorder="1" applyAlignment="1">
      <alignment horizontal="left" wrapText="1"/>
    </xf>
    <xf numFmtId="0" fontId="3" fillId="0" borderId="40" xfId="1" applyFont="1" applyBorder="1" applyAlignment="1">
      <alignment horizontal="left" wrapText="1"/>
    </xf>
    <xf numFmtId="4" fontId="3" fillId="0" borderId="0" xfId="1" applyNumberFormat="1" applyFont="1"/>
    <xf numFmtId="4" fontId="5" fillId="0" borderId="0" xfId="1" applyNumberFormat="1" applyFont="1"/>
    <xf numFmtId="4" fontId="6" fillId="0" borderId="34" xfId="1" applyNumberFormat="1" applyFont="1" applyBorder="1" applyAlignment="1">
      <alignment vertical="center" wrapText="1"/>
    </xf>
    <xf numFmtId="0" fontId="4" fillId="0" borderId="16" xfId="1" applyFont="1" applyBorder="1"/>
    <xf numFmtId="0" fontId="7" fillId="2" borderId="17" xfId="1" applyFont="1" applyFill="1" applyBorder="1"/>
    <xf numFmtId="4" fontId="7" fillId="2" borderId="17" xfId="1" applyNumberFormat="1" applyFont="1" applyFill="1" applyBorder="1"/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left" wrapText="1"/>
    </xf>
    <xf numFmtId="0" fontId="3" fillId="0" borderId="37" xfId="1" applyFont="1" applyBorder="1" applyAlignment="1">
      <alignment horizontal="left" wrapText="1"/>
    </xf>
    <xf numFmtId="0" fontId="3" fillId="0" borderId="38" xfId="1" applyFont="1" applyBorder="1" applyAlignment="1">
      <alignment horizontal="left"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4" fillId="0" borderId="24" xfId="1" applyFont="1" applyBorder="1" applyAlignment="1">
      <alignment horizontal="left" wrapText="1"/>
    </xf>
    <xf numFmtId="0" fontId="3" fillId="0" borderId="39" xfId="1" applyFont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zoomScale="95" zoomScaleNormal="95" workbookViewId="0">
      <selection activeCell="D13" sqref="D13"/>
    </sheetView>
  </sheetViews>
  <sheetFormatPr defaultColWidth="10.28515625" defaultRowHeight="15" x14ac:dyDescent="0.25"/>
  <cols>
    <col min="1" max="1" width="4.140625" style="2" bestFit="1" customWidth="1"/>
    <col min="2" max="2" width="16.5703125" style="2" customWidth="1"/>
    <col min="3" max="3" width="15.5703125" style="2" customWidth="1"/>
    <col min="4" max="4" width="12.85546875" style="2" customWidth="1"/>
    <col min="5" max="6" width="13.140625" style="2" bestFit="1" customWidth="1"/>
    <col min="7" max="7" width="14" style="2" customWidth="1"/>
    <col min="8" max="8" width="16.7109375" style="2" customWidth="1"/>
    <col min="9" max="9" width="15.42578125" style="2" customWidth="1"/>
    <col min="10" max="11" width="9.28515625" style="2" customWidth="1"/>
    <col min="12" max="12" width="13.140625" style="2" bestFit="1" customWidth="1"/>
    <col min="13" max="13" width="15.85546875" style="2" customWidth="1"/>
    <col min="14" max="14" width="16.7109375" style="2" customWidth="1"/>
    <col min="15" max="15" width="9.140625" style="2" customWidth="1"/>
    <col min="16" max="16" width="10.5703125" style="2" customWidth="1"/>
    <col min="17" max="17" width="12.85546875" style="2" customWidth="1"/>
    <col min="18" max="16384" width="10.28515625" style="2"/>
  </cols>
  <sheetData>
    <row r="1" spans="1:17" x14ac:dyDescent="0.25">
      <c r="Q1" s="1" t="s">
        <v>61</v>
      </c>
    </row>
    <row r="2" spans="1:17" x14ac:dyDescent="0.25">
      <c r="Q2" s="1" t="s">
        <v>58</v>
      </c>
    </row>
    <row r="3" spans="1:17" x14ac:dyDescent="0.25">
      <c r="Q3" s="1" t="s">
        <v>59</v>
      </c>
    </row>
    <row r="4" spans="1:17" x14ac:dyDescent="0.25">
      <c r="Q4" s="1" t="s">
        <v>60</v>
      </c>
    </row>
    <row r="5" spans="1:17" x14ac:dyDescent="0.25">
      <c r="A5" s="65" t="s">
        <v>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15.75" thickBot="1" x14ac:dyDescent="0.3"/>
    <row r="7" spans="1:17" s="3" customFormat="1" x14ac:dyDescent="0.25">
      <c r="A7" s="67" t="s">
        <v>0</v>
      </c>
      <c r="B7" s="69" t="s">
        <v>1</v>
      </c>
      <c r="C7" s="71" t="s">
        <v>2</v>
      </c>
      <c r="D7" s="62" t="s">
        <v>3</v>
      </c>
      <c r="E7" s="62" t="s">
        <v>4</v>
      </c>
      <c r="F7" s="62" t="s">
        <v>5</v>
      </c>
      <c r="G7" s="62"/>
      <c r="H7" s="62" t="s">
        <v>6</v>
      </c>
      <c r="I7" s="62"/>
      <c r="J7" s="62"/>
      <c r="K7" s="62"/>
      <c r="L7" s="62"/>
      <c r="M7" s="62"/>
      <c r="N7" s="62"/>
      <c r="O7" s="62"/>
      <c r="P7" s="62"/>
      <c r="Q7" s="63"/>
    </row>
    <row r="8" spans="1:17" s="3" customFormat="1" x14ac:dyDescent="0.25">
      <c r="A8" s="68"/>
      <c r="B8" s="70"/>
      <c r="C8" s="72"/>
      <c r="D8" s="64"/>
      <c r="E8" s="64"/>
      <c r="F8" s="64" t="s">
        <v>7</v>
      </c>
      <c r="G8" s="64" t="s">
        <v>8</v>
      </c>
      <c r="H8" s="64">
        <v>2017</v>
      </c>
      <c r="I8" s="64"/>
      <c r="J8" s="64"/>
      <c r="K8" s="64"/>
      <c r="L8" s="64"/>
      <c r="M8" s="64"/>
      <c r="N8" s="64"/>
      <c r="O8" s="64"/>
      <c r="P8" s="64"/>
      <c r="Q8" s="66"/>
    </row>
    <row r="9" spans="1:17" s="3" customFormat="1" x14ac:dyDescent="0.25">
      <c r="A9" s="68"/>
      <c r="B9" s="70"/>
      <c r="C9" s="72"/>
      <c r="D9" s="64"/>
      <c r="E9" s="64"/>
      <c r="F9" s="64"/>
      <c r="G9" s="64"/>
      <c r="H9" s="64" t="s">
        <v>9</v>
      </c>
      <c r="I9" s="64" t="s">
        <v>10</v>
      </c>
      <c r="J9" s="64"/>
      <c r="K9" s="64"/>
      <c r="L9" s="64"/>
      <c r="M9" s="64"/>
      <c r="N9" s="64"/>
      <c r="O9" s="64"/>
      <c r="P9" s="64"/>
      <c r="Q9" s="66"/>
    </row>
    <row r="10" spans="1:17" s="3" customFormat="1" x14ac:dyDescent="0.25">
      <c r="A10" s="68"/>
      <c r="B10" s="70"/>
      <c r="C10" s="72"/>
      <c r="D10" s="64"/>
      <c r="E10" s="64"/>
      <c r="F10" s="64"/>
      <c r="G10" s="64"/>
      <c r="H10" s="64"/>
      <c r="I10" s="64" t="s">
        <v>11</v>
      </c>
      <c r="J10" s="64"/>
      <c r="K10" s="64"/>
      <c r="L10" s="64"/>
      <c r="M10" s="64" t="s">
        <v>12</v>
      </c>
      <c r="N10" s="64"/>
      <c r="O10" s="64"/>
      <c r="P10" s="64"/>
      <c r="Q10" s="66"/>
    </row>
    <row r="11" spans="1:17" s="3" customFormat="1" x14ac:dyDescent="0.25">
      <c r="A11" s="68"/>
      <c r="B11" s="70"/>
      <c r="C11" s="72"/>
      <c r="D11" s="64"/>
      <c r="E11" s="64"/>
      <c r="F11" s="64"/>
      <c r="G11" s="64"/>
      <c r="H11" s="64"/>
      <c r="I11" s="64" t="s">
        <v>13</v>
      </c>
      <c r="J11" s="64" t="s">
        <v>14</v>
      </c>
      <c r="K11" s="64"/>
      <c r="L11" s="64"/>
      <c r="M11" s="64" t="s">
        <v>15</v>
      </c>
      <c r="N11" s="64" t="s">
        <v>14</v>
      </c>
      <c r="O11" s="64"/>
      <c r="P11" s="64"/>
      <c r="Q11" s="66"/>
    </row>
    <row r="12" spans="1:17" s="3" customFormat="1" ht="57" x14ac:dyDescent="0.25">
      <c r="A12" s="68"/>
      <c r="B12" s="70"/>
      <c r="C12" s="72"/>
      <c r="D12" s="64"/>
      <c r="E12" s="64"/>
      <c r="F12" s="64"/>
      <c r="G12" s="64"/>
      <c r="H12" s="64"/>
      <c r="I12" s="64"/>
      <c r="J12" s="4" t="s">
        <v>16</v>
      </c>
      <c r="K12" s="4" t="s">
        <v>17</v>
      </c>
      <c r="L12" s="4" t="s">
        <v>18</v>
      </c>
      <c r="M12" s="64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8">
        <v>1</v>
      </c>
      <c r="B13" s="9">
        <v>2</v>
      </c>
      <c r="C13" s="10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1">
        <v>16</v>
      </c>
      <c r="Q13" s="12">
        <v>17</v>
      </c>
    </row>
    <row r="14" spans="1:17" s="6" customFormat="1" ht="42.75" x14ac:dyDescent="0.2">
      <c r="A14" s="25">
        <v>1</v>
      </c>
      <c r="B14" s="26" t="s">
        <v>21</v>
      </c>
      <c r="C14" s="48" t="s">
        <v>22</v>
      </c>
      <c r="D14" s="49"/>
      <c r="E14" s="27">
        <f>E19+E25+E31+E39+E47+E55+E63+E71+E79</f>
        <v>4836690.3499999996</v>
      </c>
      <c r="F14" s="27">
        <f t="shared" ref="F14:Q14" si="0">F19+F25+F31+F39+F47+F55+F63+F71+F79</f>
        <v>2549235.35</v>
      </c>
      <c r="G14" s="44">
        <f t="shared" si="0"/>
        <v>2287455</v>
      </c>
      <c r="H14" s="27">
        <f t="shared" si="0"/>
        <v>1839758</v>
      </c>
      <c r="I14" s="27">
        <f t="shared" si="0"/>
        <v>1085641</v>
      </c>
      <c r="J14" s="27">
        <f t="shared" si="0"/>
        <v>0</v>
      </c>
      <c r="K14" s="27">
        <f t="shared" si="0"/>
        <v>0</v>
      </c>
      <c r="L14" s="27">
        <f t="shared" si="0"/>
        <v>1085641</v>
      </c>
      <c r="M14" s="27">
        <f t="shared" si="0"/>
        <v>754117</v>
      </c>
      <c r="N14" s="27">
        <f t="shared" si="0"/>
        <v>0</v>
      </c>
      <c r="O14" s="27">
        <f t="shared" si="0"/>
        <v>0</v>
      </c>
      <c r="P14" s="27">
        <f t="shared" si="0"/>
        <v>0</v>
      </c>
      <c r="Q14" s="27">
        <f t="shared" si="0"/>
        <v>754117</v>
      </c>
    </row>
    <row r="15" spans="1:17" x14ac:dyDescent="0.25">
      <c r="A15" s="50" t="s">
        <v>30</v>
      </c>
      <c r="B15" s="28" t="s">
        <v>23</v>
      </c>
      <c r="C15" s="52" t="s">
        <v>31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4"/>
    </row>
    <row r="16" spans="1:17" x14ac:dyDescent="0.25">
      <c r="A16" s="51"/>
      <c r="B16" s="13" t="s">
        <v>24</v>
      </c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7"/>
    </row>
    <row r="17" spans="1:17" x14ac:dyDescent="0.25">
      <c r="A17" s="51"/>
      <c r="B17" s="13" t="s">
        <v>25</v>
      </c>
      <c r="C17" s="55" t="s">
        <v>33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7"/>
    </row>
    <row r="18" spans="1:17" s="7" customFormat="1" ht="14.25" x14ac:dyDescent="0.2">
      <c r="A18" s="51"/>
      <c r="B18" s="14" t="s">
        <v>26</v>
      </c>
      <c r="C18" s="58" t="s">
        <v>34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60"/>
    </row>
    <row r="19" spans="1:17" s="7" customFormat="1" ht="14.25" x14ac:dyDescent="0.2">
      <c r="A19" s="51"/>
      <c r="B19" s="14" t="s">
        <v>27</v>
      </c>
      <c r="C19" s="15"/>
      <c r="D19" s="16">
        <v>600</v>
      </c>
      <c r="E19" s="17">
        <f>E20</f>
        <v>1770486</v>
      </c>
      <c r="F19" s="17">
        <f t="shared" ref="F19:Q19" si="1">F20</f>
        <v>1055992</v>
      </c>
      <c r="G19" s="17">
        <f t="shared" si="1"/>
        <v>714494</v>
      </c>
      <c r="H19" s="17">
        <f t="shared" si="1"/>
        <v>1770486</v>
      </c>
      <c r="I19" s="17">
        <f t="shared" si="1"/>
        <v>1055992</v>
      </c>
      <c r="J19" s="17">
        <f t="shared" si="1"/>
        <v>0</v>
      </c>
      <c r="K19" s="17">
        <f t="shared" si="1"/>
        <v>0</v>
      </c>
      <c r="L19" s="17">
        <f t="shared" si="1"/>
        <v>1055992</v>
      </c>
      <c r="M19" s="17">
        <f t="shared" si="1"/>
        <v>714494</v>
      </c>
      <c r="N19" s="17">
        <f t="shared" si="1"/>
        <v>0</v>
      </c>
      <c r="O19" s="17">
        <f t="shared" si="1"/>
        <v>0</v>
      </c>
      <c r="P19" s="17">
        <f t="shared" si="1"/>
        <v>0</v>
      </c>
      <c r="Q19" s="18">
        <f t="shared" si="1"/>
        <v>714494</v>
      </c>
    </row>
    <row r="20" spans="1:17" x14ac:dyDescent="0.25">
      <c r="A20" s="51"/>
      <c r="B20" s="19" t="s">
        <v>32</v>
      </c>
      <c r="C20" s="20"/>
      <c r="D20" s="21">
        <v>60016</v>
      </c>
      <c r="E20" s="22">
        <f>F20+G20</f>
        <v>1770486</v>
      </c>
      <c r="F20" s="23">
        <v>1055992</v>
      </c>
      <c r="G20" s="23">
        <v>714494</v>
      </c>
      <c r="H20" s="23">
        <f>I20+Q20</f>
        <v>1770486</v>
      </c>
      <c r="I20" s="23">
        <f>L20</f>
        <v>1055992</v>
      </c>
      <c r="J20" s="22">
        <v>0</v>
      </c>
      <c r="K20" s="22">
        <v>0</v>
      </c>
      <c r="L20" s="23">
        <v>1055992</v>
      </c>
      <c r="M20" s="23">
        <f>Q20</f>
        <v>714494</v>
      </c>
      <c r="N20" s="22">
        <v>0</v>
      </c>
      <c r="O20" s="22">
        <v>0</v>
      </c>
      <c r="P20" s="22">
        <v>0</v>
      </c>
      <c r="Q20" s="24">
        <v>714494</v>
      </c>
    </row>
    <row r="21" spans="1:17" x14ac:dyDescent="0.25">
      <c r="A21" s="50" t="s">
        <v>35</v>
      </c>
      <c r="B21" s="28" t="s">
        <v>23</v>
      </c>
      <c r="C21" s="52" t="s">
        <v>31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7" x14ac:dyDescent="0.25">
      <c r="A22" s="51"/>
      <c r="B22" s="13" t="s">
        <v>24</v>
      </c>
      <c r="C22" s="55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7"/>
    </row>
    <row r="23" spans="1:17" x14ac:dyDescent="0.25">
      <c r="A23" s="51"/>
      <c r="B23" s="13" t="s">
        <v>25</v>
      </c>
      <c r="C23" s="55" t="s">
        <v>37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7"/>
    </row>
    <row r="24" spans="1:17" x14ac:dyDescent="0.25">
      <c r="A24" s="51"/>
      <c r="B24" s="14" t="s">
        <v>26</v>
      </c>
      <c r="C24" s="58" t="s">
        <v>36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0"/>
    </row>
    <row r="25" spans="1:17" x14ac:dyDescent="0.25">
      <c r="A25" s="51"/>
      <c r="B25" s="14" t="s">
        <v>27</v>
      </c>
      <c r="C25" s="15"/>
      <c r="D25" s="16">
        <v>926</v>
      </c>
      <c r="E25" s="17">
        <f>E26</f>
        <v>62272</v>
      </c>
      <c r="F25" s="17">
        <f t="shared" ref="F25:Q25" si="2">F26</f>
        <v>22649</v>
      </c>
      <c r="G25" s="17">
        <f t="shared" si="2"/>
        <v>39623</v>
      </c>
      <c r="H25" s="17">
        <f t="shared" si="2"/>
        <v>62272</v>
      </c>
      <c r="I25" s="17">
        <f t="shared" si="2"/>
        <v>22649</v>
      </c>
      <c r="J25" s="17">
        <f t="shared" si="2"/>
        <v>0</v>
      </c>
      <c r="K25" s="17">
        <f t="shared" si="2"/>
        <v>0</v>
      </c>
      <c r="L25" s="17">
        <f t="shared" si="2"/>
        <v>22649</v>
      </c>
      <c r="M25" s="17">
        <f t="shared" si="2"/>
        <v>39623</v>
      </c>
      <c r="N25" s="17">
        <f t="shared" si="2"/>
        <v>0</v>
      </c>
      <c r="O25" s="17">
        <f t="shared" si="2"/>
        <v>0</v>
      </c>
      <c r="P25" s="17">
        <f t="shared" si="2"/>
        <v>0</v>
      </c>
      <c r="Q25" s="18">
        <f t="shared" si="2"/>
        <v>39623</v>
      </c>
    </row>
    <row r="26" spans="1:17" ht="15.75" thickBot="1" x14ac:dyDescent="0.3">
      <c r="A26" s="61"/>
      <c r="B26" s="29" t="s">
        <v>32</v>
      </c>
      <c r="C26" s="30"/>
      <c r="D26" s="31">
        <v>92601</v>
      </c>
      <c r="E26" s="32">
        <f>F26+G26</f>
        <v>62272</v>
      </c>
      <c r="F26" s="33">
        <v>22649</v>
      </c>
      <c r="G26" s="33">
        <v>39623</v>
      </c>
      <c r="H26" s="33">
        <f>I26+Q26</f>
        <v>62272</v>
      </c>
      <c r="I26" s="33">
        <f>L26</f>
        <v>22649</v>
      </c>
      <c r="J26" s="32">
        <v>0</v>
      </c>
      <c r="K26" s="32">
        <v>0</v>
      </c>
      <c r="L26" s="33">
        <v>22649</v>
      </c>
      <c r="M26" s="33">
        <f>Q26</f>
        <v>39623</v>
      </c>
      <c r="N26" s="32">
        <v>0</v>
      </c>
      <c r="O26" s="32">
        <v>0</v>
      </c>
      <c r="P26" s="32">
        <v>0</v>
      </c>
      <c r="Q26" s="34">
        <v>39623</v>
      </c>
    </row>
    <row r="27" spans="1:17" x14ac:dyDescent="0.25">
      <c r="A27" s="50" t="s">
        <v>42</v>
      </c>
      <c r="B27" s="28" t="s">
        <v>23</v>
      </c>
      <c r="C27" s="52" t="s">
        <v>31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</row>
    <row r="28" spans="1:17" x14ac:dyDescent="0.25">
      <c r="A28" s="51"/>
      <c r="B28" s="13" t="s">
        <v>24</v>
      </c>
      <c r="C28" s="55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</row>
    <row r="29" spans="1:17" x14ac:dyDescent="0.25">
      <c r="A29" s="51"/>
      <c r="B29" s="13" t="s">
        <v>25</v>
      </c>
      <c r="C29" s="55" t="s">
        <v>38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7"/>
    </row>
    <row r="30" spans="1:17" x14ac:dyDescent="0.25">
      <c r="A30" s="51"/>
      <c r="B30" s="14" t="s">
        <v>26</v>
      </c>
      <c r="C30" s="58" t="s">
        <v>39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</row>
    <row r="31" spans="1:17" x14ac:dyDescent="0.25">
      <c r="A31" s="51"/>
      <c r="B31" s="14" t="s">
        <v>27</v>
      </c>
      <c r="C31" s="15"/>
      <c r="D31" s="16" t="s">
        <v>40</v>
      </c>
      <c r="E31" s="17">
        <f>SUM(E33:E34)</f>
        <v>601518.84000000008</v>
      </c>
      <c r="F31" s="17">
        <f t="shared" ref="F31:P31" si="3">SUM(F33:F34)</f>
        <v>290859.84000000003</v>
      </c>
      <c r="G31" s="17">
        <f t="shared" si="3"/>
        <v>310659</v>
      </c>
      <c r="H31" s="17">
        <f t="shared" si="3"/>
        <v>1000</v>
      </c>
      <c r="I31" s="17">
        <f t="shared" si="3"/>
        <v>1000</v>
      </c>
      <c r="J31" s="17">
        <f t="shared" si="3"/>
        <v>0</v>
      </c>
      <c r="K31" s="17">
        <f t="shared" si="3"/>
        <v>0</v>
      </c>
      <c r="L31" s="17">
        <f t="shared" si="3"/>
        <v>1000</v>
      </c>
      <c r="M31" s="17">
        <f t="shared" si="3"/>
        <v>0</v>
      </c>
      <c r="N31" s="17">
        <f t="shared" si="3"/>
        <v>0</v>
      </c>
      <c r="O31" s="17">
        <f t="shared" si="3"/>
        <v>0</v>
      </c>
      <c r="P31" s="17">
        <f t="shared" si="3"/>
        <v>0</v>
      </c>
      <c r="Q31" s="18">
        <f t="shared" ref="Q31" si="4">Q34</f>
        <v>0</v>
      </c>
    </row>
    <row r="32" spans="1:17" x14ac:dyDescent="0.25">
      <c r="A32" s="51"/>
      <c r="B32" s="35" t="s">
        <v>5</v>
      </c>
      <c r="C32" s="36"/>
      <c r="D32" s="37" t="s">
        <v>41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/>
    </row>
    <row r="33" spans="1:17" x14ac:dyDescent="0.25">
      <c r="A33" s="51"/>
      <c r="B33" s="40">
        <v>2017</v>
      </c>
      <c r="C33" s="20"/>
      <c r="D33" s="21"/>
      <c r="E33" s="22">
        <f>F33+G33</f>
        <v>1000</v>
      </c>
      <c r="F33" s="22">
        <f>I33</f>
        <v>1000</v>
      </c>
      <c r="G33" s="22">
        <f>M33</f>
        <v>0</v>
      </c>
      <c r="H33" s="22">
        <f>I33</f>
        <v>1000</v>
      </c>
      <c r="I33" s="22">
        <f>L33</f>
        <v>1000</v>
      </c>
      <c r="J33" s="22"/>
      <c r="K33" s="22"/>
      <c r="L33" s="22">
        <v>1000</v>
      </c>
      <c r="M33" s="22">
        <f>P33</f>
        <v>0</v>
      </c>
      <c r="N33" s="22"/>
      <c r="O33" s="22"/>
      <c r="P33" s="22">
        <v>0</v>
      </c>
      <c r="Q33" s="38"/>
    </row>
    <row r="34" spans="1:17" ht="15.75" thickBot="1" x14ac:dyDescent="0.3">
      <c r="A34" s="61"/>
      <c r="B34" s="41">
        <v>2018</v>
      </c>
      <c r="C34" s="30"/>
      <c r="D34" s="31"/>
      <c r="E34" s="32">
        <f>F34+G34</f>
        <v>600518.84000000008</v>
      </c>
      <c r="F34" s="32">
        <v>289859.84000000003</v>
      </c>
      <c r="G34" s="32">
        <v>310659</v>
      </c>
      <c r="H34" s="32">
        <f>I34+M34</f>
        <v>0</v>
      </c>
      <c r="I34" s="32">
        <f>L34</f>
        <v>0</v>
      </c>
      <c r="J34" s="32">
        <v>0</v>
      </c>
      <c r="K34" s="32">
        <v>0</v>
      </c>
      <c r="L34" s="32">
        <v>0</v>
      </c>
      <c r="M34" s="32">
        <f>N34+O34+P34+Q34</f>
        <v>0</v>
      </c>
      <c r="N34" s="32">
        <v>0</v>
      </c>
      <c r="O34" s="32">
        <v>0</v>
      </c>
      <c r="P34" s="32">
        <v>0</v>
      </c>
      <c r="Q34" s="39">
        <v>0</v>
      </c>
    </row>
    <row r="35" spans="1:17" x14ac:dyDescent="0.25">
      <c r="A35" s="50" t="s">
        <v>43</v>
      </c>
      <c r="B35" s="28" t="s">
        <v>23</v>
      </c>
      <c r="C35" s="52" t="s">
        <v>31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</row>
    <row r="36" spans="1:17" x14ac:dyDescent="0.25">
      <c r="A36" s="51"/>
      <c r="B36" s="13" t="s">
        <v>24</v>
      </c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</row>
    <row r="37" spans="1:17" x14ac:dyDescent="0.25">
      <c r="A37" s="51"/>
      <c r="B37" s="13" t="s">
        <v>25</v>
      </c>
      <c r="C37" s="55" t="s">
        <v>38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/>
    </row>
    <row r="38" spans="1:17" x14ac:dyDescent="0.25">
      <c r="A38" s="51"/>
      <c r="B38" s="14" t="s">
        <v>26</v>
      </c>
      <c r="C38" s="58" t="s">
        <v>44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60"/>
    </row>
    <row r="39" spans="1:17" x14ac:dyDescent="0.25">
      <c r="A39" s="51"/>
      <c r="B39" s="14" t="s">
        <v>27</v>
      </c>
      <c r="C39" s="15"/>
      <c r="D39" s="16" t="s">
        <v>40</v>
      </c>
      <c r="E39" s="17">
        <f>SUM(E41:E42)</f>
        <v>621365.78</v>
      </c>
      <c r="F39" s="17">
        <f t="shared" ref="F39:P39" si="5">SUM(F41:F42)</f>
        <v>300439.78000000003</v>
      </c>
      <c r="G39" s="17">
        <f t="shared" si="5"/>
        <v>320926</v>
      </c>
      <c r="H39" s="17">
        <f t="shared" si="5"/>
        <v>1000</v>
      </c>
      <c r="I39" s="17">
        <f t="shared" si="5"/>
        <v>1000</v>
      </c>
      <c r="J39" s="17">
        <f t="shared" si="5"/>
        <v>0</v>
      </c>
      <c r="K39" s="17">
        <f t="shared" si="5"/>
        <v>0</v>
      </c>
      <c r="L39" s="17">
        <f t="shared" si="5"/>
        <v>1000</v>
      </c>
      <c r="M39" s="17">
        <f t="shared" si="5"/>
        <v>0</v>
      </c>
      <c r="N39" s="17">
        <f t="shared" si="5"/>
        <v>0</v>
      </c>
      <c r="O39" s="17">
        <f t="shared" si="5"/>
        <v>0</v>
      </c>
      <c r="P39" s="17">
        <f t="shared" si="5"/>
        <v>0</v>
      </c>
      <c r="Q39" s="18">
        <f t="shared" ref="Q39" si="6">Q42</f>
        <v>0</v>
      </c>
    </row>
    <row r="40" spans="1:17" x14ac:dyDescent="0.25">
      <c r="A40" s="51"/>
      <c r="B40" s="35" t="s">
        <v>5</v>
      </c>
      <c r="C40" s="36"/>
      <c r="D40" s="37" t="s">
        <v>41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4"/>
    </row>
    <row r="41" spans="1:17" x14ac:dyDescent="0.25">
      <c r="A41" s="51"/>
      <c r="B41" s="40">
        <v>2017</v>
      </c>
      <c r="C41" s="20"/>
      <c r="D41" s="21"/>
      <c r="E41" s="22">
        <f>F41+G41</f>
        <v>1000</v>
      </c>
      <c r="F41" s="22">
        <f>I41</f>
        <v>1000</v>
      </c>
      <c r="G41" s="22">
        <f>M41</f>
        <v>0</v>
      </c>
      <c r="H41" s="22">
        <f>I41</f>
        <v>1000</v>
      </c>
      <c r="I41" s="22">
        <f>L41</f>
        <v>1000</v>
      </c>
      <c r="J41" s="22"/>
      <c r="K41" s="22"/>
      <c r="L41" s="22">
        <v>1000</v>
      </c>
      <c r="M41" s="22">
        <f>P41</f>
        <v>0</v>
      </c>
      <c r="N41" s="22"/>
      <c r="O41" s="22"/>
      <c r="P41" s="22">
        <v>0</v>
      </c>
      <c r="Q41" s="38"/>
    </row>
    <row r="42" spans="1:17" ht="15.75" thickBot="1" x14ac:dyDescent="0.3">
      <c r="A42" s="61"/>
      <c r="B42" s="41">
        <v>2018</v>
      </c>
      <c r="C42" s="30"/>
      <c r="D42" s="31"/>
      <c r="E42" s="32">
        <f>F42+G42</f>
        <v>620365.78</v>
      </c>
      <c r="F42" s="32">
        <v>299439.78000000003</v>
      </c>
      <c r="G42" s="32">
        <v>320926</v>
      </c>
      <c r="H42" s="32">
        <f>I42+M42</f>
        <v>0</v>
      </c>
      <c r="I42" s="32">
        <f>L42</f>
        <v>0</v>
      </c>
      <c r="J42" s="32">
        <v>0</v>
      </c>
      <c r="K42" s="32">
        <v>0</v>
      </c>
      <c r="L42" s="32">
        <v>0</v>
      </c>
      <c r="M42" s="32">
        <f>N42+O42+P42+Q42</f>
        <v>0</v>
      </c>
      <c r="N42" s="32">
        <v>0</v>
      </c>
      <c r="O42" s="32">
        <v>0</v>
      </c>
      <c r="P42" s="32">
        <v>0</v>
      </c>
      <c r="Q42" s="39">
        <v>0</v>
      </c>
    </row>
    <row r="43" spans="1:17" x14ac:dyDescent="0.25">
      <c r="A43" s="50" t="s">
        <v>50</v>
      </c>
      <c r="B43" s="28" t="s">
        <v>23</v>
      </c>
      <c r="C43" s="52" t="s">
        <v>31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</row>
    <row r="44" spans="1:17" x14ac:dyDescent="0.25">
      <c r="A44" s="51"/>
      <c r="B44" s="13" t="s">
        <v>24</v>
      </c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7"/>
    </row>
    <row r="45" spans="1:17" x14ac:dyDescent="0.25">
      <c r="A45" s="51"/>
      <c r="B45" s="13" t="s">
        <v>25</v>
      </c>
      <c r="C45" s="55" t="s">
        <v>38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7"/>
    </row>
    <row r="46" spans="1:17" x14ac:dyDescent="0.25">
      <c r="A46" s="51"/>
      <c r="B46" s="14" t="s">
        <v>26</v>
      </c>
      <c r="C46" s="58" t="s">
        <v>45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/>
    </row>
    <row r="47" spans="1:17" x14ac:dyDescent="0.25">
      <c r="A47" s="51"/>
      <c r="B47" s="14" t="s">
        <v>27</v>
      </c>
      <c r="C47" s="15"/>
      <c r="D47" s="16" t="s">
        <v>40</v>
      </c>
      <c r="E47" s="17">
        <f>SUM(E49:E50)</f>
        <v>655588.76</v>
      </c>
      <c r="F47" s="17">
        <f t="shared" ref="F47:P47" si="7">SUM(F49:F50)</f>
        <v>316958.76</v>
      </c>
      <c r="G47" s="17">
        <f t="shared" si="7"/>
        <v>338630</v>
      </c>
      <c r="H47" s="17">
        <f t="shared" si="7"/>
        <v>1000</v>
      </c>
      <c r="I47" s="17">
        <f t="shared" si="7"/>
        <v>1000</v>
      </c>
      <c r="J47" s="17">
        <f t="shared" si="7"/>
        <v>0</v>
      </c>
      <c r="K47" s="17">
        <f t="shared" si="7"/>
        <v>0</v>
      </c>
      <c r="L47" s="17">
        <f t="shared" si="7"/>
        <v>1000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8">
        <f t="shared" ref="Q47" si="8">Q50</f>
        <v>0</v>
      </c>
    </row>
    <row r="48" spans="1:17" x14ac:dyDescent="0.25">
      <c r="A48" s="51"/>
      <c r="B48" s="35" t="s">
        <v>5</v>
      </c>
      <c r="C48" s="36"/>
      <c r="D48" s="37" t="s">
        <v>41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</row>
    <row r="49" spans="1:17" x14ac:dyDescent="0.25">
      <c r="A49" s="51"/>
      <c r="B49" s="40">
        <v>2017</v>
      </c>
      <c r="C49" s="20"/>
      <c r="D49" s="21"/>
      <c r="E49" s="22">
        <f>F49+G49</f>
        <v>1000</v>
      </c>
      <c r="F49" s="22">
        <f>I49</f>
        <v>1000</v>
      </c>
      <c r="G49" s="22">
        <f>M49</f>
        <v>0</v>
      </c>
      <c r="H49" s="22">
        <f>I49</f>
        <v>1000</v>
      </c>
      <c r="I49" s="22">
        <f>L49</f>
        <v>1000</v>
      </c>
      <c r="J49" s="22"/>
      <c r="K49" s="22"/>
      <c r="L49" s="22">
        <v>1000</v>
      </c>
      <c r="M49" s="22">
        <f>P49</f>
        <v>0</v>
      </c>
      <c r="N49" s="22"/>
      <c r="O49" s="22"/>
      <c r="P49" s="22">
        <v>0</v>
      </c>
      <c r="Q49" s="38"/>
    </row>
    <row r="50" spans="1:17" ht="15.75" thickBot="1" x14ac:dyDescent="0.3">
      <c r="A50" s="61"/>
      <c r="B50" s="41">
        <v>2018</v>
      </c>
      <c r="C50" s="30"/>
      <c r="D50" s="31"/>
      <c r="E50" s="32">
        <f>F50+G50</f>
        <v>654588.76</v>
      </c>
      <c r="F50" s="32">
        <v>315958.76</v>
      </c>
      <c r="G50" s="32">
        <v>338630</v>
      </c>
      <c r="H50" s="32">
        <f>I50+M50</f>
        <v>0</v>
      </c>
      <c r="I50" s="32">
        <f>L50</f>
        <v>0</v>
      </c>
      <c r="J50" s="32">
        <v>0</v>
      </c>
      <c r="K50" s="32">
        <v>0</v>
      </c>
      <c r="L50" s="32">
        <v>0</v>
      </c>
      <c r="M50" s="32">
        <f>N50+O50+P50+Q50</f>
        <v>0</v>
      </c>
      <c r="N50" s="32">
        <v>0</v>
      </c>
      <c r="O50" s="32">
        <v>0</v>
      </c>
      <c r="P50" s="32">
        <v>0</v>
      </c>
      <c r="Q50" s="39">
        <v>0</v>
      </c>
    </row>
    <row r="51" spans="1:17" x14ac:dyDescent="0.25">
      <c r="A51" s="50" t="s">
        <v>51</v>
      </c>
      <c r="B51" s="28" t="s">
        <v>23</v>
      </c>
      <c r="C51" s="52" t="s">
        <v>31</v>
      </c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17" x14ac:dyDescent="0.25">
      <c r="A52" s="51"/>
      <c r="B52" s="13" t="s">
        <v>24</v>
      </c>
      <c r="C52" s="55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7"/>
    </row>
    <row r="53" spans="1:17" x14ac:dyDescent="0.25">
      <c r="A53" s="51"/>
      <c r="B53" s="13" t="s">
        <v>25</v>
      </c>
      <c r="C53" s="55" t="s">
        <v>38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7"/>
    </row>
    <row r="54" spans="1:17" x14ac:dyDescent="0.25">
      <c r="A54" s="51"/>
      <c r="B54" s="14" t="s">
        <v>26</v>
      </c>
      <c r="C54" s="58" t="s">
        <v>46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60"/>
    </row>
    <row r="55" spans="1:17" x14ac:dyDescent="0.25">
      <c r="A55" s="51"/>
      <c r="B55" s="14" t="s">
        <v>27</v>
      </c>
      <c r="C55" s="15"/>
      <c r="D55" s="16" t="s">
        <v>40</v>
      </c>
      <c r="E55" s="17">
        <f>SUM(E57:E58)</f>
        <v>106790.48000000001</v>
      </c>
      <c r="F55" s="17">
        <f t="shared" ref="F55:P55" si="9">SUM(F57:F58)</f>
        <v>52062.48</v>
      </c>
      <c r="G55" s="17">
        <f t="shared" si="9"/>
        <v>54728</v>
      </c>
      <c r="H55" s="17">
        <f t="shared" si="9"/>
        <v>1000</v>
      </c>
      <c r="I55" s="17">
        <f t="shared" si="9"/>
        <v>1000</v>
      </c>
      <c r="J55" s="17">
        <f t="shared" si="9"/>
        <v>0</v>
      </c>
      <c r="K55" s="17">
        <f t="shared" si="9"/>
        <v>0</v>
      </c>
      <c r="L55" s="17">
        <f t="shared" si="9"/>
        <v>1000</v>
      </c>
      <c r="M55" s="17">
        <f t="shared" si="9"/>
        <v>0</v>
      </c>
      <c r="N55" s="17">
        <f t="shared" si="9"/>
        <v>0</v>
      </c>
      <c r="O55" s="17">
        <f t="shared" si="9"/>
        <v>0</v>
      </c>
      <c r="P55" s="17">
        <f t="shared" si="9"/>
        <v>0</v>
      </c>
      <c r="Q55" s="18">
        <f t="shared" ref="Q55" si="10">Q58</f>
        <v>0</v>
      </c>
    </row>
    <row r="56" spans="1:17" x14ac:dyDescent="0.25">
      <c r="A56" s="51"/>
      <c r="B56" s="35" t="s">
        <v>5</v>
      </c>
      <c r="C56" s="36"/>
      <c r="D56" s="37" t="s">
        <v>41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4"/>
    </row>
    <row r="57" spans="1:17" x14ac:dyDescent="0.25">
      <c r="A57" s="51"/>
      <c r="B57" s="40">
        <v>2017</v>
      </c>
      <c r="C57" s="20"/>
      <c r="D57" s="21"/>
      <c r="E57" s="22">
        <f>F57+G57</f>
        <v>1000</v>
      </c>
      <c r="F57" s="22">
        <f>I57</f>
        <v>1000</v>
      </c>
      <c r="G57" s="22">
        <f>M57</f>
        <v>0</v>
      </c>
      <c r="H57" s="22">
        <f>I57</f>
        <v>1000</v>
      </c>
      <c r="I57" s="22">
        <f>L57</f>
        <v>1000</v>
      </c>
      <c r="J57" s="22"/>
      <c r="K57" s="22"/>
      <c r="L57" s="22">
        <v>1000</v>
      </c>
      <c r="M57" s="22">
        <f>P57</f>
        <v>0</v>
      </c>
      <c r="N57" s="22"/>
      <c r="O57" s="22"/>
      <c r="P57" s="22">
        <v>0</v>
      </c>
      <c r="Q57" s="38"/>
    </row>
    <row r="58" spans="1:17" ht="15.75" thickBot="1" x14ac:dyDescent="0.3">
      <c r="A58" s="61"/>
      <c r="B58" s="41">
        <v>2018</v>
      </c>
      <c r="C58" s="30"/>
      <c r="D58" s="31"/>
      <c r="E58" s="32">
        <f>F58+G58</f>
        <v>105790.48000000001</v>
      </c>
      <c r="F58" s="32">
        <v>51062.48</v>
      </c>
      <c r="G58" s="32">
        <v>54728</v>
      </c>
      <c r="H58" s="32">
        <f>I58+M58</f>
        <v>0</v>
      </c>
      <c r="I58" s="32">
        <f>L58</f>
        <v>0</v>
      </c>
      <c r="J58" s="32">
        <v>0</v>
      </c>
      <c r="K58" s="32">
        <v>0</v>
      </c>
      <c r="L58" s="32">
        <v>0</v>
      </c>
      <c r="M58" s="32">
        <f>N58+O58+P58+Q58</f>
        <v>0</v>
      </c>
      <c r="N58" s="32">
        <v>0</v>
      </c>
      <c r="O58" s="32">
        <v>0</v>
      </c>
      <c r="P58" s="32">
        <v>0</v>
      </c>
      <c r="Q58" s="39">
        <v>0</v>
      </c>
    </row>
    <row r="59" spans="1:17" x14ac:dyDescent="0.25">
      <c r="A59" s="50" t="s">
        <v>52</v>
      </c>
      <c r="B59" s="28" t="s">
        <v>23</v>
      </c>
      <c r="C59" s="52" t="s">
        <v>31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17" x14ac:dyDescent="0.25">
      <c r="A60" s="51"/>
      <c r="B60" s="13" t="s">
        <v>24</v>
      </c>
      <c r="C60" s="55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</row>
    <row r="61" spans="1:17" x14ac:dyDescent="0.25">
      <c r="A61" s="51"/>
      <c r="B61" s="13" t="s">
        <v>25</v>
      </c>
      <c r="C61" s="55" t="s">
        <v>38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7"/>
    </row>
    <row r="62" spans="1:17" x14ac:dyDescent="0.25">
      <c r="A62" s="51"/>
      <c r="B62" s="14" t="s">
        <v>26</v>
      </c>
      <c r="C62" s="58" t="s">
        <v>47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</row>
    <row r="63" spans="1:17" x14ac:dyDescent="0.25">
      <c r="A63" s="51"/>
      <c r="B63" s="14" t="s">
        <v>27</v>
      </c>
      <c r="C63" s="15"/>
      <c r="D63" s="16" t="s">
        <v>40</v>
      </c>
      <c r="E63" s="17">
        <f>SUM(E65:E66)</f>
        <v>538543.16</v>
      </c>
      <c r="F63" s="17">
        <f t="shared" ref="F63:P63" si="11">SUM(F65:F66)</f>
        <v>260462.16</v>
      </c>
      <c r="G63" s="17">
        <f t="shared" si="11"/>
        <v>278081</v>
      </c>
      <c r="H63" s="17">
        <f t="shared" si="11"/>
        <v>1000</v>
      </c>
      <c r="I63" s="17">
        <f t="shared" si="11"/>
        <v>1000</v>
      </c>
      <c r="J63" s="17">
        <f t="shared" si="11"/>
        <v>0</v>
      </c>
      <c r="K63" s="17">
        <f t="shared" si="11"/>
        <v>0</v>
      </c>
      <c r="L63" s="17">
        <f t="shared" si="11"/>
        <v>1000</v>
      </c>
      <c r="M63" s="17">
        <f t="shared" si="11"/>
        <v>0</v>
      </c>
      <c r="N63" s="17">
        <f t="shared" si="11"/>
        <v>0</v>
      </c>
      <c r="O63" s="17">
        <f t="shared" si="11"/>
        <v>0</v>
      </c>
      <c r="P63" s="17">
        <f t="shared" si="11"/>
        <v>0</v>
      </c>
      <c r="Q63" s="18">
        <f t="shared" ref="Q63" si="12">Q66</f>
        <v>0</v>
      </c>
    </row>
    <row r="64" spans="1:17" x14ac:dyDescent="0.25">
      <c r="A64" s="51"/>
      <c r="B64" s="35" t="s">
        <v>5</v>
      </c>
      <c r="C64" s="36"/>
      <c r="D64" s="37" t="s">
        <v>41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4"/>
    </row>
    <row r="65" spans="1:17" x14ac:dyDescent="0.25">
      <c r="A65" s="51"/>
      <c r="B65" s="40">
        <v>2017</v>
      </c>
      <c r="C65" s="20"/>
      <c r="D65" s="21"/>
      <c r="E65" s="22">
        <f>F65+G65</f>
        <v>1000</v>
      </c>
      <c r="F65" s="22">
        <f>I65</f>
        <v>1000</v>
      </c>
      <c r="G65" s="22">
        <f>M65</f>
        <v>0</v>
      </c>
      <c r="H65" s="22">
        <f>I65</f>
        <v>1000</v>
      </c>
      <c r="I65" s="22">
        <f>L65</f>
        <v>1000</v>
      </c>
      <c r="J65" s="22"/>
      <c r="K65" s="22"/>
      <c r="L65" s="22">
        <v>1000</v>
      </c>
      <c r="M65" s="22">
        <f>P65</f>
        <v>0</v>
      </c>
      <c r="N65" s="22"/>
      <c r="O65" s="22"/>
      <c r="P65" s="22">
        <v>0</v>
      </c>
      <c r="Q65" s="38"/>
    </row>
    <row r="66" spans="1:17" ht="15.75" thickBot="1" x14ac:dyDescent="0.3">
      <c r="A66" s="61"/>
      <c r="B66" s="41">
        <v>2018</v>
      </c>
      <c r="C66" s="30"/>
      <c r="D66" s="31"/>
      <c r="E66" s="32">
        <f>F66+G66</f>
        <v>537543.16</v>
      </c>
      <c r="F66" s="32">
        <v>259462.16</v>
      </c>
      <c r="G66" s="32">
        <v>278081</v>
      </c>
      <c r="H66" s="32">
        <f>I66+M66</f>
        <v>0</v>
      </c>
      <c r="I66" s="32">
        <f>L66</f>
        <v>0</v>
      </c>
      <c r="J66" s="32">
        <v>0</v>
      </c>
      <c r="K66" s="32">
        <v>0</v>
      </c>
      <c r="L66" s="32">
        <v>0</v>
      </c>
      <c r="M66" s="32">
        <f>N66+O66+P66+Q66</f>
        <v>0</v>
      </c>
      <c r="N66" s="32">
        <v>0</v>
      </c>
      <c r="O66" s="32">
        <v>0</v>
      </c>
      <c r="P66" s="32">
        <v>0</v>
      </c>
      <c r="Q66" s="39">
        <v>0</v>
      </c>
    </row>
    <row r="67" spans="1:17" x14ac:dyDescent="0.25">
      <c r="A67" s="50" t="s">
        <v>53</v>
      </c>
      <c r="B67" s="28" t="s">
        <v>23</v>
      </c>
      <c r="C67" s="52" t="s">
        <v>31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17" x14ac:dyDescent="0.25">
      <c r="A68" s="51"/>
      <c r="B68" s="13" t="s">
        <v>24</v>
      </c>
      <c r="C68" s="55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7"/>
    </row>
    <row r="69" spans="1:17" x14ac:dyDescent="0.25">
      <c r="A69" s="51"/>
      <c r="B69" s="13" t="s">
        <v>25</v>
      </c>
      <c r="C69" s="55" t="s">
        <v>38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7"/>
    </row>
    <row r="70" spans="1:17" x14ac:dyDescent="0.25">
      <c r="A70" s="51"/>
      <c r="B70" s="14" t="s">
        <v>26</v>
      </c>
      <c r="C70" s="58" t="s">
        <v>48</v>
      </c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60"/>
    </row>
    <row r="71" spans="1:17" x14ac:dyDescent="0.25">
      <c r="A71" s="51"/>
      <c r="B71" s="14" t="s">
        <v>27</v>
      </c>
      <c r="C71" s="15"/>
      <c r="D71" s="16" t="s">
        <v>40</v>
      </c>
      <c r="E71" s="17">
        <f>SUM(E73:E74)</f>
        <v>175686.13</v>
      </c>
      <c r="F71" s="17">
        <f t="shared" ref="F71:P71" si="13">SUM(F73:F74)</f>
        <v>102347.13</v>
      </c>
      <c r="G71" s="17">
        <f t="shared" si="13"/>
        <v>73339</v>
      </c>
      <c r="H71" s="17">
        <f t="shared" si="13"/>
        <v>1000</v>
      </c>
      <c r="I71" s="17">
        <f t="shared" si="13"/>
        <v>1000</v>
      </c>
      <c r="J71" s="17">
        <f t="shared" si="13"/>
        <v>0</v>
      </c>
      <c r="K71" s="17">
        <f t="shared" si="13"/>
        <v>0</v>
      </c>
      <c r="L71" s="17">
        <f t="shared" si="13"/>
        <v>1000</v>
      </c>
      <c r="M71" s="17">
        <f t="shared" si="13"/>
        <v>0</v>
      </c>
      <c r="N71" s="17">
        <f t="shared" si="13"/>
        <v>0</v>
      </c>
      <c r="O71" s="17">
        <f t="shared" si="13"/>
        <v>0</v>
      </c>
      <c r="P71" s="17">
        <f t="shared" si="13"/>
        <v>0</v>
      </c>
      <c r="Q71" s="18">
        <f t="shared" ref="Q71" si="14">Q74</f>
        <v>0</v>
      </c>
    </row>
    <row r="72" spans="1:17" x14ac:dyDescent="0.25">
      <c r="A72" s="51"/>
      <c r="B72" s="35" t="s">
        <v>5</v>
      </c>
      <c r="C72" s="36"/>
      <c r="D72" s="37" t="s">
        <v>41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4"/>
    </row>
    <row r="73" spans="1:17" x14ac:dyDescent="0.25">
      <c r="A73" s="51"/>
      <c r="B73" s="40">
        <v>2017</v>
      </c>
      <c r="C73" s="20"/>
      <c r="D73" s="21"/>
      <c r="E73" s="22">
        <f>F73+G73</f>
        <v>1000</v>
      </c>
      <c r="F73" s="22">
        <f>I73</f>
        <v>1000</v>
      </c>
      <c r="G73" s="22">
        <f>M73</f>
        <v>0</v>
      </c>
      <c r="H73" s="22">
        <f>I73</f>
        <v>1000</v>
      </c>
      <c r="I73" s="22">
        <f>L73</f>
        <v>1000</v>
      </c>
      <c r="J73" s="22"/>
      <c r="K73" s="22"/>
      <c r="L73" s="22">
        <v>1000</v>
      </c>
      <c r="M73" s="22">
        <f>P73</f>
        <v>0</v>
      </c>
      <c r="N73" s="22"/>
      <c r="O73" s="22"/>
      <c r="P73" s="22">
        <v>0</v>
      </c>
      <c r="Q73" s="38"/>
    </row>
    <row r="74" spans="1:17" ht="15.75" thickBot="1" x14ac:dyDescent="0.3">
      <c r="A74" s="61"/>
      <c r="B74" s="41">
        <v>2018</v>
      </c>
      <c r="C74" s="30"/>
      <c r="D74" s="31"/>
      <c r="E74" s="32">
        <f>F74+G74</f>
        <v>174686.13</v>
      </c>
      <c r="F74" s="32">
        <v>101347.13</v>
      </c>
      <c r="G74" s="32">
        <v>73339</v>
      </c>
      <c r="H74" s="32">
        <f>I74+M74</f>
        <v>0</v>
      </c>
      <c r="I74" s="32">
        <f>L74</f>
        <v>0</v>
      </c>
      <c r="J74" s="32">
        <v>0</v>
      </c>
      <c r="K74" s="32">
        <v>0</v>
      </c>
      <c r="L74" s="32">
        <v>0</v>
      </c>
      <c r="M74" s="32">
        <f>N74+O74+P74+Q74</f>
        <v>0</v>
      </c>
      <c r="N74" s="32">
        <v>0</v>
      </c>
      <c r="O74" s="32">
        <v>0</v>
      </c>
      <c r="P74" s="32">
        <v>0</v>
      </c>
      <c r="Q74" s="39">
        <v>0</v>
      </c>
    </row>
    <row r="75" spans="1:17" x14ac:dyDescent="0.25">
      <c r="A75" s="50" t="s">
        <v>54</v>
      </c>
      <c r="B75" s="28" t="s">
        <v>23</v>
      </c>
      <c r="C75" s="52" t="s">
        <v>31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17" x14ac:dyDescent="0.25">
      <c r="A76" s="51"/>
      <c r="B76" s="13" t="s">
        <v>24</v>
      </c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7"/>
    </row>
    <row r="77" spans="1:17" x14ac:dyDescent="0.25">
      <c r="A77" s="51"/>
      <c r="B77" s="13" t="s">
        <v>25</v>
      </c>
      <c r="C77" s="55" t="s">
        <v>38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7"/>
    </row>
    <row r="78" spans="1:17" x14ac:dyDescent="0.25">
      <c r="A78" s="51"/>
      <c r="B78" s="14" t="s">
        <v>26</v>
      </c>
      <c r="C78" s="58" t="s">
        <v>49</v>
      </c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60"/>
    </row>
    <row r="79" spans="1:17" x14ac:dyDescent="0.25">
      <c r="A79" s="51"/>
      <c r="B79" s="14" t="s">
        <v>27</v>
      </c>
      <c r="C79" s="15"/>
      <c r="D79" s="16" t="s">
        <v>40</v>
      </c>
      <c r="E79" s="17">
        <f t="shared" ref="E79:P79" si="15">SUM(E81:E82)</f>
        <v>304439.2</v>
      </c>
      <c r="F79" s="17">
        <f t="shared" si="15"/>
        <v>147464.20000000001</v>
      </c>
      <c r="G79" s="17">
        <f t="shared" si="15"/>
        <v>156975</v>
      </c>
      <c r="H79" s="17">
        <f t="shared" si="15"/>
        <v>1000</v>
      </c>
      <c r="I79" s="17">
        <f t="shared" si="15"/>
        <v>1000</v>
      </c>
      <c r="J79" s="17">
        <f t="shared" si="15"/>
        <v>0</v>
      </c>
      <c r="K79" s="17">
        <f t="shared" si="15"/>
        <v>0</v>
      </c>
      <c r="L79" s="17">
        <f t="shared" si="15"/>
        <v>1000</v>
      </c>
      <c r="M79" s="17">
        <f t="shared" si="15"/>
        <v>0</v>
      </c>
      <c r="N79" s="17">
        <f t="shared" si="15"/>
        <v>0</v>
      </c>
      <c r="O79" s="17">
        <f t="shared" si="15"/>
        <v>0</v>
      </c>
      <c r="P79" s="17">
        <f t="shared" si="15"/>
        <v>0</v>
      </c>
      <c r="Q79" s="18">
        <f t="shared" ref="Q79" si="16">Q82</f>
        <v>0</v>
      </c>
    </row>
    <row r="80" spans="1:17" x14ac:dyDescent="0.25">
      <c r="A80" s="51"/>
      <c r="B80" s="35" t="s">
        <v>5</v>
      </c>
      <c r="C80" s="36"/>
      <c r="D80" s="37" t="s">
        <v>41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4"/>
    </row>
    <row r="81" spans="1:17" x14ac:dyDescent="0.25">
      <c r="A81" s="51"/>
      <c r="B81" s="40">
        <v>2017</v>
      </c>
      <c r="C81" s="20"/>
      <c r="D81" s="21"/>
      <c r="E81" s="22">
        <f>F81+G81</f>
        <v>1000</v>
      </c>
      <c r="F81" s="22">
        <f>I81</f>
        <v>1000</v>
      </c>
      <c r="G81" s="22">
        <f>M81</f>
        <v>0</v>
      </c>
      <c r="H81" s="22">
        <f>I81</f>
        <v>1000</v>
      </c>
      <c r="I81" s="22">
        <f>L81</f>
        <v>1000</v>
      </c>
      <c r="J81" s="22"/>
      <c r="K81" s="22"/>
      <c r="L81" s="22">
        <v>1000</v>
      </c>
      <c r="M81" s="22">
        <f>P81</f>
        <v>0</v>
      </c>
      <c r="N81" s="22"/>
      <c r="O81" s="22"/>
      <c r="P81" s="22">
        <v>0</v>
      </c>
      <c r="Q81" s="38"/>
    </row>
    <row r="82" spans="1:17" ht="15.75" thickBot="1" x14ac:dyDescent="0.3">
      <c r="A82" s="61"/>
      <c r="B82" s="41">
        <v>2018</v>
      </c>
      <c r="C82" s="30"/>
      <c r="D82" s="31"/>
      <c r="E82" s="32">
        <f>F82+G82</f>
        <v>303439.2</v>
      </c>
      <c r="F82" s="32">
        <v>146464.20000000001</v>
      </c>
      <c r="G82" s="32">
        <v>156975</v>
      </c>
      <c r="H82" s="32">
        <f>I82+M82</f>
        <v>0</v>
      </c>
      <c r="I82" s="32">
        <f>L82</f>
        <v>0</v>
      </c>
      <c r="J82" s="32">
        <v>0</v>
      </c>
      <c r="K82" s="32">
        <v>0</v>
      </c>
      <c r="L82" s="32">
        <v>0</v>
      </c>
      <c r="M82" s="32">
        <f>N82+O82+P82+Q82</f>
        <v>0</v>
      </c>
      <c r="N82" s="32">
        <v>0</v>
      </c>
      <c r="O82" s="32">
        <v>0</v>
      </c>
      <c r="P82" s="32">
        <v>0</v>
      </c>
      <c r="Q82" s="39">
        <v>0</v>
      </c>
    </row>
    <row r="83" spans="1:17" s="6" customFormat="1" ht="28.5" x14ac:dyDescent="0.2">
      <c r="A83" s="25">
        <v>1</v>
      </c>
      <c r="B83" s="26" t="s">
        <v>55</v>
      </c>
      <c r="C83" s="48" t="s">
        <v>22</v>
      </c>
      <c r="D83" s="49"/>
      <c r="E83" s="27">
        <f>E88</f>
        <v>7011</v>
      </c>
      <c r="F83" s="27">
        <f t="shared" ref="F83:Q83" si="17">F88</f>
        <v>7011</v>
      </c>
      <c r="G83" s="27">
        <f t="shared" si="17"/>
        <v>0</v>
      </c>
      <c r="H83" s="27">
        <f t="shared" si="17"/>
        <v>7011</v>
      </c>
      <c r="I83" s="27">
        <f t="shared" si="17"/>
        <v>7011</v>
      </c>
      <c r="J83" s="27">
        <f t="shared" si="17"/>
        <v>0</v>
      </c>
      <c r="K83" s="27">
        <f t="shared" si="17"/>
        <v>0</v>
      </c>
      <c r="L83" s="27">
        <f t="shared" si="17"/>
        <v>7011</v>
      </c>
      <c r="M83" s="27">
        <f t="shared" si="17"/>
        <v>0</v>
      </c>
      <c r="N83" s="27">
        <f t="shared" si="17"/>
        <v>0</v>
      </c>
      <c r="O83" s="27">
        <f t="shared" si="17"/>
        <v>0</v>
      </c>
      <c r="P83" s="27">
        <f t="shared" si="17"/>
        <v>0</v>
      </c>
      <c r="Q83" s="27">
        <f t="shared" si="17"/>
        <v>0</v>
      </c>
    </row>
    <row r="84" spans="1:17" x14ac:dyDescent="0.25">
      <c r="A84" s="50" t="s">
        <v>30</v>
      </c>
      <c r="B84" s="28" t="s">
        <v>23</v>
      </c>
      <c r="C84" s="52" t="s">
        <v>31</v>
      </c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4"/>
    </row>
    <row r="85" spans="1:17" x14ac:dyDescent="0.25">
      <c r="A85" s="51"/>
      <c r="B85" s="13" t="s">
        <v>24</v>
      </c>
      <c r="C85" s="55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7"/>
    </row>
    <row r="86" spans="1:17" x14ac:dyDescent="0.25">
      <c r="A86" s="51"/>
      <c r="B86" s="13" t="s">
        <v>25</v>
      </c>
      <c r="C86" s="55" t="s">
        <v>56</v>
      </c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7"/>
    </row>
    <row r="87" spans="1:17" s="7" customFormat="1" ht="14.25" x14ac:dyDescent="0.2">
      <c r="A87" s="51"/>
      <c r="B87" s="14" t="s">
        <v>26</v>
      </c>
      <c r="C87" s="58" t="s">
        <v>57</v>
      </c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60"/>
    </row>
    <row r="88" spans="1:17" s="7" customFormat="1" ht="14.25" x14ac:dyDescent="0.2">
      <c r="A88" s="51"/>
      <c r="B88" s="14" t="s">
        <v>27</v>
      </c>
      <c r="C88" s="15"/>
      <c r="D88" s="16">
        <v>921</v>
      </c>
      <c r="E88" s="17">
        <f>E89</f>
        <v>7011</v>
      </c>
      <c r="F88" s="17">
        <f t="shared" ref="F88:Q88" si="18">F89</f>
        <v>7011</v>
      </c>
      <c r="G88" s="17">
        <f t="shared" si="18"/>
        <v>0</v>
      </c>
      <c r="H88" s="17">
        <f t="shared" si="18"/>
        <v>7011</v>
      </c>
      <c r="I88" s="17">
        <f t="shared" si="18"/>
        <v>7011</v>
      </c>
      <c r="J88" s="17">
        <f t="shared" si="18"/>
        <v>0</v>
      </c>
      <c r="K88" s="17">
        <f t="shared" si="18"/>
        <v>0</v>
      </c>
      <c r="L88" s="17">
        <f t="shared" si="18"/>
        <v>7011</v>
      </c>
      <c r="M88" s="17">
        <f t="shared" si="18"/>
        <v>0</v>
      </c>
      <c r="N88" s="17">
        <f t="shared" si="18"/>
        <v>0</v>
      </c>
      <c r="O88" s="17">
        <f t="shared" si="18"/>
        <v>0</v>
      </c>
      <c r="P88" s="17">
        <f t="shared" si="18"/>
        <v>0</v>
      </c>
      <c r="Q88" s="18">
        <f t="shared" si="18"/>
        <v>0</v>
      </c>
    </row>
    <row r="89" spans="1:17" ht="15.75" thickBot="1" x14ac:dyDescent="0.3">
      <c r="A89" s="51"/>
      <c r="B89" s="19" t="s">
        <v>32</v>
      </c>
      <c r="C89" s="20"/>
      <c r="D89" s="21">
        <v>92116</v>
      </c>
      <c r="E89" s="22">
        <f>F89+G89</f>
        <v>7011</v>
      </c>
      <c r="F89" s="23">
        <v>7011</v>
      </c>
      <c r="G89" s="23">
        <v>0</v>
      </c>
      <c r="H89" s="23">
        <f>I89+Q89</f>
        <v>7011</v>
      </c>
      <c r="I89" s="23">
        <f>L89</f>
        <v>7011</v>
      </c>
      <c r="J89" s="22">
        <v>0</v>
      </c>
      <c r="K89" s="22">
        <v>0</v>
      </c>
      <c r="L89" s="23">
        <v>7011</v>
      </c>
      <c r="M89" s="23">
        <f>Q89</f>
        <v>0</v>
      </c>
      <c r="N89" s="22">
        <v>0</v>
      </c>
      <c r="O89" s="22">
        <v>0</v>
      </c>
      <c r="P89" s="22">
        <v>0</v>
      </c>
      <c r="Q89" s="24">
        <v>0</v>
      </c>
    </row>
    <row r="90" spans="1:17" s="7" customFormat="1" ht="15.75" thickTop="1" thickBot="1" x14ac:dyDescent="0.25">
      <c r="A90" s="45"/>
      <c r="B90" s="46" t="s">
        <v>28</v>
      </c>
      <c r="C90" s="46"/>
      <c r="D90" s="46"/>
      <c r="E90" s="47">
        <f>E88+E14</f>
        <v>4843701.3499999996</v>
      </c>
      <c r="F90" s="47">
        <f t="shared" ref="F90:Q90" si="19">F88+F14</f>
        <v>2556246.35</v>
      </c>
      <c r="G90" s="47">
        <f t="shared" si="19"/>
        <v>2287455</v>
      </c>
      <c r="H90" s="47">
        <f t="shared" si="19"/>
        <v>1846769</v>
      </c>
      <c r="I90" s="47">
        <f t="shared" si="19"/>
        <v>1092652</v>
      </c>
      <c r="J90" s="47">
        <f t="shared" si="19"/>
        <v>0</v>
      </c>
      <c r="K90" s="47">
        <f t="shared" si="19"/>
        <v>0</v>
      </c>
      <c r="L90" s="47">
        <f t="shared" si="19"/>
        <v>1092652</v>
      </c>
      <c r="M90" s="47">
        <f t="shared" si="19"/>
        <v>754117</v>
      </c>
      <c r="N90" s="47">
        <f t="shared" si="19"/>
        <v>0</v>
      </c>
      <c r="O90" s="47">
        <f t="shared" si="19"/>
        <v>0</v>
      </c>
      <c r="P90" s="47">
        <f t="shared" si="19"/>
        <v>0</v>
      </c>
      <c r="Q90" s="47">
        <f t="shared" si="19"/>
        <v>754117</v>
      </c>
    </row>
    <row r="91" spans="1:17" ht="15.75" thickTop="1" x14ac:dyDescent="0.25"/>
    <row r="93" spans="1:17" x14ac:dyDescent="0.25">
      <c r="E93" s="42"/>
      <c r="F93" s="42"/>
      <c r="G93" s="43"/>
      <c r="H93" s="42"/>
      <c r="I93" s="42"/>
      <c r="J93" s="42"/>
      <c r="K93" s="42"/>
      <c r="L93" s="42"/>
      <c r="M93" s="42"/>
      <c r="N93" s="42"/>
      <c r="O93" s="42"/>
      <c r="P93" s="42"/>
      <c r="Q93" s="42"/>
    </row>
  </sheetData>
  <mergeCells count="71">
    <mergeCell ref="A15:A20"/>
    <mergeCell ref="C15:Q15"/>
    <mergeCell ref="C16:Q16"/>
    <mergeCell ref="C17:Q17"/>
    <mergeCell ref="C18:Q1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C14:D14"/>
    <mergeCell ref="C23:Q23"/>
    <mergeCell ref="C22:Q22"/>
    <mergeCell ref="C21:Q21"/>
    <mergeCell ref="A21:A26"/>
    <mergeCell ref="C24:Q24"/>
    <mergeCell ref="A27:A34"/>
    <mergeCell ref="C27:Q27"/>
    <mergeCell ref="C28:Q28"/>
    <mergeCell ref="C29:Q29"/>
    <mergeCell ref="C30:Q30"/>
    <mergeCell ref="A35:A42"/>
    <mergeCell ref="C35:Q35"/>
    <mergeCell ref="C36:Q36"/>
    <mergeCell ref="C37:Q37"/>
    <mergeCell ref="C38:Q38"/>
    <mergeCell ref="A43:A50"/>
    <mergeCell ref="C43:Q43"/>
    <mergeCell ref="C44:Q44"/>
    <mergeCell ref="C45:Q45"/>
    <mergeCell ref="C46:Q46"/>
    <mergeCell ref="A51:A58"/>
    <mergeCell ref="C51:Q51"/>
    <mergeCell ref="C52:Q52"/>
    <mergeCell ref="C53:Q53"/>
    <mergeCell ref="C54:Q54"/>
    <mergeCell ref="A59:A66"/>
    <mergeCell ref="C59:Q59"/>
    <mergeCell ref="C60:Q60"/>
    <mergeCell ref="C61:Q61"/>
    <mergeCell ref="C62:Q62"/>
    <mergeCell ref="A67:A74"/>
    <mergeCell ref="C67:Q67"/>
    <mergeCell ref="C68:Q68"/>
    <mergeCell ref="C69:Q69"/>
    <mergeCell ref="C70:Q70"/>
    <mergeCell ref="A75:A82"/>
    <mergeCell ref="C75:Q75"/>
    <mergeCell ref="C76:Q76"/>
    <mergeCell ref="C77:Q77"/>
    <mergeCell ref="C78:Q78"/>
    <mergeCell ref="C83:D83"/>
    <mergeCell ref="A84:A89"/>
    <mergeCell ref="C84:Q84"/>
    <mergeCell ref="C85:Q85"/>
    <mergeCell ref="C86:Q86"/>
    <mergeCell ref="C87:Q87"/>
  </mergeCells>
  <phoneticPr fontId="2" type="noConversion"/>
  <pageMargins left="0.70866141732283472" right="0.70866141732283472" top="0.98425196850393704" bottom="0.70866141732283472" header="0" footer="0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inwestycje na 2009</vt:lpstr>
      <vt:lpstr>'inwestycje na 2009'!Tytuły_wydruku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p34</cp:lastModifiedBy>
  <cp:lastPrinted>2017-09-26T11:19:38Z</cp:lastPrinted>
  <dcterms:created xsi:type="dcterms:W3CDTF">2006-11-09T07:35:21Z</dcterms:created>
  <dcterms:modified xsi:type="dcterms:W3CDTF">2017-09-26T11:19:42Z</dcterms:modified>
</cp:coreProperties>
</file>