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2975" windowHeight="9780"/>
  </bookViews>
  <sheets>
    <sheet name="Zał. " sheetId="1" r:id="rId1"/>
  </sheets>
  <definedNames>
    <definedName name="_xlnm.Print_Titles" localSheetId="0">'Zał. '!$7:$13</definedName>
  </definedNames>
  <calcPr calcId="145621"/>
</workbook>
</file>

<file path=xl/calcChain.xml><?xml version="1.0" encoding="utf-8"?>
<calcChain xmlns="http://schemas.openxmlformats.org/spreadsheetml/2006/main">
  <c r="I99" i="1" l="1"/>
  <c r="M99" i="1"/>
  <c r="M91" i="1"/>
  <c r="H99" i="1" l="1"/>
  <c r="M67" i="1"/>
  <c r="M51" i="1"/>
  <c r="H37" i="1"/>
  <c r="G91" i="1" l="1"/>
  <c r="M83" i="1" l="1"/>
  <c r="F97" i="1"/>
  <c r="G97" i="1"/>
  <c r="J97" i="1"/>
  <c r="K97" i="1"/>
  <c r="L97" i="1"/>
  <c r="N97" i="1"/>
  <c r="O97" i="1"/>
  <c r="P97" i="1"/>
  <c r="Q97" i="1"/>
  <c r="J89" i="1"/>
  <c r="K89" i="1"/>
  <c r="L89" i="1"/>
  <c r="N89" i="1"/>
  <c r="O89" i="1"/>
  <c r="P89" i="1"/>
  <c r="Q89" i="1"/>
  <c r="J81" i="1"/>
  <c r="K81" i="1"/>
  <c r="L81" i="1"/>
  <c r="N81" i="1"/>
  <c r="O81" i="1"/>
  <c r="P81" i="1"/>
  <c r="Q81" i="1"/>
  <c r="J73" i="1"/>
  <c r="K73" i="1"/>
  <c r="L73" i="1"/>
  <c r="N73" i="1"/>
  <c r="O73" i="1"/>
  <c r="P73" i="1"/>
  <c r="Q73" i="1"/>
  <c r="J65" i="1"/>
  <c r="K65" i="1"/>
  <c r="L65" i="1"/>
  <c r="O65" i="1"/>
  <c r="P65" i="1"/>
  <c r="Q65" i="1"/>
  <c r="J57" i="1"/>
  <c r="K57" i="1"/>
  <c r="L57" i="1"/>
  <c r="N57" i="1"/>
  <c r="O57" i="1"/>
  <c r="P57" i="1"/>
  <c r="Q57" i="1"/>
  <c r="J49" i="1"/>
  <c r="K49" i="1"/>
  <c r="L49" i="1"/>
  <c r="O49" i="1"/>
  <c r="P49" i="1"/>
  <c r="Q49" i="1"/>
  <c r="M59" i="1" l="1"/>
  <c r="M75" i="1"/>
  <c r="F37" i="1"/>
  <c r="G37" i="1"/>
  <c r="J37" i="1"/>
  <c r="K37" i="1"/>
  <c r="L37" i="1"/>
  <c r="N37" i="1"/>
  <c r="O37" i="1"/>
  <c r="P37" i="1"/>
  <c r="Q37" i="1"/>
  <c r="E38" i="1"/>
  <c r="E37" i="1" s="1"/>
  <c r="I38" i="1"/>
  <c r="I37" i="1" s="1"/>
  <c r="M38" i="1"/>
  <c r="M37" i="1" s="1"/>
  <c r="F43" i="1"/>
  <c r="G43" i="1"/>
  <c r="J43" i="1"/>
  <c r="K43" i="1"/>
  <c r="L43" i="1"/>
  <c r="N43" i="1"/>
  <c r="O43" i="1"/>
  <c r="P43" i="1"/>
  <c r="Q43" i="1"/>
  <c r="E44" i="1"/>
  <c r="E43" i="1" s="1"/>
  <c r="I44" i="1"/>
  <c r="H44" i="1" s="1"/>
  <c r="H43" i="1" s="1"/>
  <c r="M44" i="1"/>
  <c r="M43" i="1" s="1"/>
  <c r="M26" i="1"/>
  <c r="M25" i="1" s="1"/>
  <c r="I26" i="1"/>
  <c r="I25" i="1" s="1"/>
  <c r="E26" i="1"/>
  <c r="E25" i="1" s="1"/>
  <c r="Q25" i="1"/>
  <c r="P25" i="1"/>
  <c r="O25" i="1"/>
  <c r="N25" i="1"/>
  <c r="L25" i="1"/>
  <c r="K25" i="1"/>
  <c r="J25" i="1"/>
  <c r="G25" i="1"/>
  <c r="F25" i="1"/>
  <c r="N49" i="1" l="1"/>
  <c r="N65" i="1"/>
  <c r="I43" i="1"/>
  <c r="H26" i="1"/>
  <c r="H25" i="1" s="1"/>
  <c r="H38" i="1"/>
  <c r="E107" i="1" l="1"/>
  <c r="E108" i="1"/>
  <c r="I107" i="1"/>
  <c r="I108" i="1"/>
  <c r="M107" i="1"/>
  <c r="M108" i="1"/>
  <c r="F106" i="1"/>
  <c r="F101" i="1" s="1"/>
  <c r="Q106" i="1"/>
  <c r="Q101" i="1" s="1"/>
  <c r="P106" i="1"/>
  <c r="P101" i="1" s="1"/>
  <c r="O106" i="1"/>
  <c r="O101" i="1" s="1"/>
  <c r="N106" i="1"/>
  <c r="N101" i="1" s="1"/>
  <c r="L106" i="1"/>
  <c r="L101" i="1" s="1"/>
  <c r="K106" i="1"/>
  <c r="K101" i="1" s="1"/>
  <c r="J106" i="1"/>
  <c r="J101" i="1" s="1"/>
  <c r="M106" i="1" l="1"/>
  <c r="M101" i="1" s="1"/>
  <c r="I106" i="1"/>
  <c r="I101" i="1" s="1"/>
  <c r="H107" i="1"/>
  <c r="E106" i="1"/>
  <c r="E101" i="1" s="1"/>
  <c r="H108" i="1"/>
  <c r="H106" i="1" l="1"/>
  <c r="H101" i="1" s="1"/>
  <c r="G106" i="1"/>
  <c r="G101" i="1" s="1"/>
  <c r="M100" i="1"/>
  <c r="M97" i="1" s="1"/>
  <c r="I100" i="1" l="1"/>
  <c r="E100" i="1" s="1"/>
  <c r="M92" i="1"/>
  <c r="M89" i="1" s="1"/>
  <c r="I92" i="1"/>
  <c r="G89" i="1"/>
  <c r="I91" i="1"/>
  <c r="H91" i="1" s="1"/>
  <c r="M84" i="1"/>
  <c r="M81" i="1" s="1"/>
  <c r="I84" i="1"/>
  <c r="I83" i="1"/>
  <c r="H83" i="1" s="1"/>
  <c r="M76" i="1"/>
  <c r="M73" i="1" s="1"/>
  <c r="I76" i="1"/>
  <c r="E76" i="1" s="1"/>
  <c r="I75" i="1"/>
  <c r="H75" i="1" s="1"/>
  <c r="M52" i="1"/>
  <c r="M49" i="1" s="1"/>
  <c r="M68" i="1"/>
  <c r="M65" i="1" s="1"/>
  <c r="M60" i="1"/>
  <c r="M57" i="1" s="1"/>
  <c r="I68" i="1"/>
  <c r="G67" i="1"/>
  <c r="G65" i="1" s="1"/>
  <c r="I67" i="1"/>
  <c r="H67" i="1" s="1"/>
  <c r="I60" i="1"/>
  <c r="I59" i="1"/>
  <c r="H59" i="1" s="1"/>
  <c r="G51" i="1"/>
  <c r="G49" i="1" s="1"/>
  <c r="I51" i="1"/>
  <c r="E52" i="1"/>
  <c r="I52" i="1"/>
  <c r="I49" i="1" l="1"/>
  <c r="H51" i="1"/>
  <c r="F59" i="1"/>
  <c r="F57" i="1" s="1"/>
  <c r="I57" i="1"/>
  <c r="H73" i="1"/>
  <c r="I73" i="1"/>
  <c r="F67" i="1"/>
  <c r="F65" i="1" s="1"/>
  <c r="I65" i="1"/>
  <c r="I89" i="1"/>
  <c r="I97" i="1"/>
  <c r="I81" i="1"/>
  <c r="H57" i="1"/>
  <c r="F83" i="1"/>
  <c r="F81" i="1" s="1"/>
  <c r="F91" i="1"/>
  <c r="H100" i="1"/>
  <c r="H49" i="1"/>
  <c r="F75" i="1"/>
  <c r="F73" i="1" s="1"/>
  <c r="F51" i="1"/>
  <c r="F49" i="1" s="1"/>
  <c r="H52" i="1"/>
  <c r="E84" i="1"/>
  <c r="H76" i="1"/>
  <c r="H60" i="1"/>
  <c r="H92" i="1"/>
  <c r="E92" i="1"/>
  <c r="H84" i="1"/>
  <c r="G83" i="1"/>
  <c r="G81" i="1" s="1"/>
  <c r="G75" i="1"/>
  <c r="G73" i="1" s="1"/>
  <c r="H68" i="1"/>
  <c r="E68" i="1"/>
  <c r="G59" i="1"/>
  <c r="G57" i="1" s="1"/>
  <c r="Q31" i="1"/>
  <c r="M32" i="1"/>
  <c r="M31" i="1" s="1"/>
  <c r="I32" i="1"/>
  <c r="H32" i="1" s="1"/>
  <c r="H31" i="1" s="1"/>
  <c r="E32" i="1"/>
  <c r="E31" i="1" s="1"/>
  <c r="P31" i="1"/>
  <c r="O31" i="1"/>
  <c r="N31" i="1"/>
  <c r="L31" i="1"/>
  <c r="K31" i="1"/>
  <c r="J31" i="1"/>
  <c r="G31" i="1"/>
  <c r="F31" i="1"/>
  <c r="M20" i="1"/>
  <c r="M19" i="1" s="1"/>
  <c r="M14" i="1" s="1"/>
  <c r="I20" i="1"/>
  <c r="H20" i="1" s="1"/>
  <c r="H19" i="1" s="1"/>
  <c r="E20" i="1"/>
  <c r="E19" i="1" s="1"/>
  <c r="F19" i="1"/>
  <c r="G19" i="1"/>
  <c r="J19" i="1"/>
  <c r="J14" i="1" s="1"/>
  <c r="K19" i="1"/>
  <c r="L19" i="1"/>
  <c r="L14" i="1" s="1"/>
  <c r="N19" i="1"/>
  <c r="N14" i="1" s="1"/>
  <c r="O19" i="1"/>
  <c r="O14" i="1" s="1"/>
  <c r="P19" i="1"/>
  <c r="Q19" i="1"/>
  <c r="E67" i="1" l="1"/>
  <c r="E65" i="1" s="1"/>
  <c r="H65" i="1"/>
  <c r="H81" i="1"/>
  <c r="H89" i="1"/>
  <c r="Q14" i="1"/>
  <c r="H97" i="1"/>
  <c r="P14" i="1"/>
  <c r="K14" i="1"/>
  <c r="K109" i="1" s="1"/>
  <c r="G14" i="1"/>
  <c r="G109" i="1" s="1"/>
  <c r="E91" i="1"/>
  <c r="E89" i="1" s="1"/>
  <c r="F89" i="1"/>
  <c r="F14" i="1" s="1"/>
  <c r="F109" i="1" s="1"/>
  <c r="E51" i="1"/>
  <c r="E49" i="1" s="1"/>
  <c r="E99" i="1"/>
  <c r="E97" i="1" s="1"/>
  <c r="L109" i="1"/>
  <c r="I31" i="1"/>
  <c r="M109" i="1"/>
  <c r="P109" i="1"/>
  <c r="O109" i="1"/>
  <c r="J109" i="1"/>
  <c r="Q109" i="1"/>
  <c r="N109" i="1"/>
  <c r="E60" i="1"/>
  <c r="E83" i="1"/>
  <c r="E81" i="1" s="1"/>
  <c r="E75" i="1"/>
  <c r="E73" i="1" s="1"/>
  <c r="E59" i="1"/>
  <c r="E57" i="1" s="1"/>
  <c r="I19" i="1"/>
  <c r="I14" i="1" s="1"/>
  <c r="H14" i="1" l="1"/>
  <c r="H109" i="1" s="1"/>
  <c r="E14" i="1"/>
  <c r="E109" i="1" s="1"/>
  <c r="I109" i="1"/>
</calcChain>
</file>

<file path=xl/sharedStrings.xml><?xml version="1.0" encoding="utf-8"?>
<sst xmlns="http://schemas.openxmlformats.org/spreadsheetml/2006/main" count="178" uniqueCount="70">
  <si>
    <t>Lp.</t>
  </si>
  <si>
    <t>Projekt</t>
  </si>
  <si>
    <t>Kategoria interwencji funduszy strukturalnych</t>
  </si>
  <si>
    <t>Klasyfikacja (dział, rozdział,
paragraf)</t>
  </si>
  <si>
    <t>Wydatki
w okresie realizacji Projektu (całkowita wartość Projektu)
(6+7)</t>
  </si>
  <si>
    <t>w tym:</t>
  </si>
  <si>
    <t>Planowane wydatki</t>
  </si>
  <si>
    <t>Środki
z budżetu krajowego</t>
  </si>
  <si>
    <t>Środki
z budżetu UE</t>
  </si>
  <si>
    <t>Wydatki razem (9+13)</t>
  </si>
  <si>
    <t>z tego:</t>
  </si>
  <si>
    <t>Środki z budżetu krajowego**</t>
  </si>
  <si>
    <t>Środki z budżetu UE</t>
  </si>
  <si>
    <t>Wydatki razem (10+11+12)</t>
  </si>
  <si>
    <t>z tego, źródła finansowania:</t>
  </si>
  <si>
    <t>Wydatki razem (14+15+16+17)</t>
  </si>
  <si>
    <t>pożyczki
i kredyty</t>
  </si>
  <si>
    <t>obligacje</t>
  </si>
  <si>
    <t>pozostałe**</t>
  </si>
  <si>
    <t>pożyczki na prefinansowanie z budżetu państwa</t>
  </si>
  <si>
    <t>pozostałe</t>
  </si>
  <si>
    <t>Wydatki majątkowe razem:</t>
  </si>
  <si>
    <t>x</t>
  </si>
  <si>
    <t>Program:</t>
  </si>
  <si>
    <t>Priorytet:</t>
  </si>
  <si>
    <t>Działanie:</t>
  </si>
  <si>
    <t>Nazwa projektu:</t>
  </si>
  <si>
    <t>Razem wydatki:</t>
  </si>
  <si>
    <t>Ogółem</t>
  </si>
  <si>
    <t xml:space="preserve">Wydatki* na programy i projekty realizowane ze środków pochodzących z funduszy strukturalnych i Funduszu Spójności oraz pozostałe środki pochodzące ze źródeł zagranicznych nie podlegających zwrotowi. </t>
  </si>
  <si>
    <t>1.1</t>
  </si>
  <si>
    <t>Program Rozwoju Obszarów Wiejskich 2014-2020</t>
  </si>
  <si>
    <t>z tego: 2017 r.</t>
  </si>
  <si>
    <t>Budowa lub modernizacja dróg lokalnych</t>
  </si>
  <si>
    <t>1.2</t>
  </si>
  <si>
    <t>Wsparcie na wdrażanie operacji w ramach strategii rozwoju lokalnego kierowanego przez społeczność</t>
  </si>
  <si>
    <t>Rady Gminy Lidzbark Warmiński</t>
  </si>
  <si>
    <t>Wsparcie inwestycji związanych z tworzeniem, ulepszaniem lub rozbudową wszystkich rodzajów małej infrastruktury, w tym inwestycji w energię odnawialną i oszczędzanie energii</t>
  </si>
  <si>
    <t>Przebudowa SUW Babiak</t>
  </si>
  <si>
    <t>O10</t>
  </si>
  <si>
    <t>O1010</t>
  </si>
  <si>
    <t>1.4</t>
  </si>
  <si>
    <t>1.5</t>
  </si>
  <si>
    <t>Przebudowa SUW Runowo</t>
  </si>
  <si>
    <t>Przebudowa SUW Morawa</t>
  </si>
  <si>
    <t>Przebudowa SUW Kraszewo</t>
  </si>
  <si>
    <t>Budowa sieci kanalizacyjnej wraz z oczyszczalnią ścieków w miejscowości Redy-Osada</t>
  </si>
  <si>
    <t xml:space="preserve">Budowa sieci wodociągowej w Nowej Wsi Wielkiej </t>
  </si>
  <si>
    <t>Budowa sieci sanitarnej i wodociągowej w Kraszewie</t>
  </si>
  <si>
    <t>1.6</t>
  </si>
  <si>
    <t>1.7</t>
  </si>
  <si>
    <t>1.8</t>
  </si>
  <si>
    <t>1.9</t>
  </si>
  <si>
    <t>1.10</t>
  </si>
  <si>
    <t>Wydatki bieżacerazem:</t>
  </si>
  <si>
    <t>2.1</t>
  </si>
  <si>
    <t>Właczenie społeczne</t>
  </si>
  <si>
    <t>Regionalny Program Operacyjny Województwa Warmińsko-Mazurskiego na lata 2014-2020</t>
  </si>
  <si>
    <t>Ułatwienie dostępu do przystepnych cenowo, trwałych oraz wysokiej jakości usług, w tym opieki zdrowotnej i usług socjalnych świadczonych w interesie ogólym</t>
  </si>
  <si>
    <t>Rodzina to siła</t>
  </si>
  <si>
    <t>Przebudowa drogi gminnej Nr 117016N w miejscowości Pilnik Nowosady Etap II</t>
  </si>
  <si>
    <t>Przebudowa drogi gminnej Nr 117030N w miejscowości Morawa</t>
  </si>
  <si>
    <t>Wykonanie siłowni zewnetrzneh w miejscowości Medyny</t>
  </si>
  <si>
    <t>1.3</t>
  </si>
  <si>
    <t>Wykonanie placu zabaw w miejscowości Stabunity</t>
  </si>
  <si>
    <t>Budowa sceny w m. Miłogórze</t>
  </si>
  <si>
    <t>z tego: 2018 r.</t>
  </si>
  <si>
    <t>Załącznik Nr 4</t>
  </si>
  <si>
    <t>do Uchwały Nr XXX/236/2017</t>
  </si>
  <si>
    <t>z dnia 15 grudnia 2017r.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</si>
</sst>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E"/>
      <charset val="238"/>
    </font>
    <font>
      <sz val="11"/>
      <name val="Arial"/>
      <family val="2"/>
      <charset val="238"/>
    </font>
    <font>
      <sz val="8"/>
      <name val="Arial CE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2">
    <xf numFmtId="0" fontId="0" fillId="0" borderId="0" xfId="0"/>
    <xf numFmtId="0" fontId="3" fillId="0" borderId="0" xfId="1" applyFont="1"/>
    <xf numFmtId="0" fontId="3" fillId="0" borderId="0" xfId="0" applyFont="1" applyAlignment="1">
      <alignment horizontal="right" vertical="center"/>
    </xf>
    <xf numFmtId="0" fontId="3" fillId="0" borderId="0" xfId="1" applyFont="1" applyFill="1"/>
    <xf numFmtId="0" fontId="5" fillId="0" borderId="1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5" fillId="0" borderId="31" xfId="1" applyFont="1" applyBorder="1" applyAlignment="1">
      <alignment vertical="center" wrapText="1"/>
    </xf>
    <xf numFmtId="4" fontId="5" fillId="0" borderId="34" xfId="1" applyNumberFormat="1" applyFont="1" applyBorder="1" applyAlignment="1">
      <alignment vertical="center" wrapText="1"/>
    </xf>
    <xf numFmtId="0" fontId="5" fillId="0" borderId="0" xfId="1" applyFont="1" applyAlignment="1">
      <alignment vertical="center"/>
    </xf>
    <xf numFmtId="0" fontId="6" fillId="0" borderId="35" xfId="1" applyFont="1" applyBorder="1" applyAlignment="1">
      <alignment wrapText="1"/>
    </xf>
    <xf numFmtId="0" fontId="6" fillId="0" borderId="6" xfId="1" applyFont="1" applyBorder="1" applyAlignment="1">
      <alignment wrapText="1"/>
    </xf>
    <xf numFmtId="0" fontId="7" fillId="0" borderId="6" xfId="1" applyFont="1" applyBorder="1" applyAlignment="1">
      <alignment wrapText="1"/>
    </xf>
    <xf numFmtId="0" fontId="4" fillId="0" borderId="0" xfId="1" applyFont="1"/>
    <xf numFmtId="0" fontId="7" fillId="0" borderId="7" xfId="1" applyFont="1" applyBorder="1" applyAlignment="1">
      <alignment wrapText="1"/>
    </xf>
    <xf numFmtId="0" fontId="7" fillId="0" borderId="2" xfId="1" applyFont="1" applyBorder="1" applyAlignment="1">
      <alignment horizontal="center" wrapText="1"/>
    </xf>
    <xf numFmtId="4" fontId="7" fillId="0" borderId="4" xfId="1" applyNumberFormat="1" applyFont="1" applyBorder="1" applyAlignment="1">
      <alignment wrapText="1"/>
    </xf>
    <xf numFmtId="4" fontId="7" fillId="0" borderId="10" xfId="1" applyNumberFormat="1" applyFont="1" applyBorder="1" applyAlignment="1">
      <alignment wrapText="1"/>
    </xf>
    <xf numFmtId="0" fontId="6" fillId="0" borderId="11" xfId="1" applyFont="1" applyBorder="1" applyAlignment="1">
      <alignment wrapText="1"/>
    </xf>
    <xf numFmtId="0" fontId="6" fillId="0" borderId="12" xfId="1" applyFont="1" applyBorder="1" applyAlignment="1">
      <alignment wrapText="1"/>
    </xf>
    <xf numFmtId="0" fontId="6" fillId="0" borderId="13" xfId="1" applyFont="1" applyBorder="1" applyAlignment="1">
      <alignment horizontal="center" wrapText="1"/>
    </xf>
    <xf numFmtId="4" fontId="6" fillId="0" borderId="14" xfId="1" applyNumberFormat="1" applyFont="1" applyBorder="1" applyAlignment="1">
      <alignment wrapText="1"/>
    </xf>
    <xf numFmtId="4" fontId="7" fillId="0" borderId="14" xfId="1" applyNumberFormat="1" applyFont="1" applyBorder="1" applyAlignment="1">
      <alignment wrapText="1"/>
    </xf>
    <xf numFmtId="4" fontId="7" fillId="0" borderId="15" xfId="1" applyNumberFormat="1" applyFont="1" applyBorder="1" applyAlignment="1">
      <alignment wrapText="1"/>
    </xf>
    <xf numFmtId="0" fontId="6" fillId="0" borderId="40" xfId="1" applyFont="1" applyBorder="1" applyAlignment="1">
      <alignment wrapText="1"/>
    </xf>
    <xf numFmtId="0" fontId="6" fillId="0" borderId="41" xfId="1" applyFont="1" applyBorder="1" applyAlignment="1">
      <alignment wrapText="1"/>
    </xf>
    <xf numFmtId="0" fontId="6" fillId="0" borderId="42" xfId="1" applyFont="1" applyBorder="1" applyAlignment="1">
      <alignment horizontal="center" wrapText="1"/>
    </xf>
    <xf numFmtId="4" fontId="6" fillId="0" borderId="43" xfId="1" applyNumberFormat="1" applyFont="1" applyBorder="1" applyAlignment="1">
      <alignment wrapText="1"/>
    </xf>
    <xf numFmtId="4" fontId="7" fillId="0" borderId="43" xfId="1" applyNumberFormat="1" applyFont="1" applyBorder="1" applyAlignment="1">
      <alignment wrapText="1"/>
    </xf>
    <xf numFmtId="4" fontId="7" fillId="0" borderId="44" xfId="1" applyNumberFormat="1" applyFont="1" applyBorder="1" applyAlignment="1">
      <alignment wrapText="1"/>
    </xf>
    <xf numFmtId="0" fontId="7" fillId="0" borderId="11" xfId="1" applyFont="1" applyBorder="1" applyAlignment="1">
      <alignment wrapText="1"/>
    </xf>
    <xf numFmtId="0" fontId="7" fillId="0" borderId="12" xfId="1" applyFont="1" applyBorder="1" applyAlignment="1">
      <alignment wrapText="1"/>
    </xf>
    <xf numFmtId="0" fontId="7" fillId="0" borderId="13" xfId="1" applyFont="1" applyBorder="1" applyAlignment="1">
      <alignment horizontal="center" wrapText="1"/>
    </xf>
    <xf numFmtId="0" fontId="6" fillId="0" borderId="11" xfId="1" applyFont="1" applyBorder="1" applyAlignment="1">
      <alignment horizontal="left" wrapText="1"/>
    </xf>
    <xf numFmtId="4" fontId="6" fillId="0" borderId="15" xfId="1" applyNumberFormat="1" applyFont="1" applyBorder="1" applyAlignment="1">
      <alignment wrapText="1"/>
    </xf>
    <xf numFmtId="0" fontId="6" fillId="0" borderId="40" xfId="1" applyFont="1" applyBorder="1" applyAlignment="1">
      <alignment horizontal="left" wrapText="1"/>
    </xf>
    <xf numFmtId="4" fontId="6" fillId="0" borderId="44" xfId="1" applyNumberFormat="1" applyFont="1" applyBorder="1" applyAlignment="1">
      <alignment wrapText="1"/>
    </xf>
    <xf numFmtId="0" fontId="4" fillId="0" borderId="0" xfId="1" applyFont="1" applyAlignment="1">
      <alignment vertical="center"/>
    </xf>
    <xf numFmtId="0" fontId="6" fillId="0" borderId="46" xfId="1" applyFont="1" applyBorder="1"/>
    <xf numFmtId="0" fontId="6" fillId="0" borderId="2" xfId="1" applyFont="1" applyBorder="1"/>
    <xf numFmtId="0" fontId="7" fillId="0" borderId="2" xfId="1" applyFont="1" applyBorder="1"/>
    <xf numFmtId="0" fontId="7" fillId="0" borderId="2" xfId="1" applyNumberFormat="1" applyFont="1" applyBorder="1" applyAlignment="1">
      <alignment horizontal="center"/>
    </xf>
    <xf numFmtId="4" fontId="7" fillId="0" borderId="4" xfId="1" applyNumberFormat="1" applyFont="1" applyBorder="1"/>
    <xf numFmtId="4" fontId="6" fillId="0" borderId="2" xfId="1" applyNumberFormat="1" applyFont="1" applyBorder="1"/>
    <xf numFmtId="4" fontId="6" fillId="0" borderId="4" xfId="1" applyNumberFormat="1" applyFont="1" applyBorder="1"/>
    <xf numFmtId="0" fontId="6" fillId="0" borderId="13" xfId="1" applyFont="1" applyBorder="1" applyAlignment="1">
      <alignment horizontal="left"/>
    </xf>
    <xf numFmtId="0" fontId="6" fillId="0" borderId="13" xfId="1" applyFont="1" applyBorder="1" applyAlignment="1"/>
    <xf numFmtId="0" fontId="6" fillId="0" borderId="13" xfId="1" applyNumberFormat="1" applyFont="1" applyBorder="1" applyAlignment="1">
      <alignment horizontal="center"/>
    </xf>
    <xf numFmtId="3" fontId="6" fillId="0" borderId="14" xfId="1" applyNumberFormat="1" applyFont="1" applyBorder="1"/>
    <xf numFmtId="4" fontId="6" fillId="0" borderId="14" xfId="1" applyNumberFormat="1" applyFont="1" applyBorder="1"/>
    <xf numFmtId="4" fontId="6" fillId="0" borderId="54" xfId="1" applyNumberFormat="1" applyFont="1" applyBorder="1"/>
    <xf numFmtId="0" fontId="4" fillId="0" borderId="16" xfId="1" applyFont="1" applyBorder="1"/>
    <xf numFmtId="0" fontId="8" fillId="2" borderId="17" xfId="1" applyFont="1" applyFill="1" applyBorder="1"/>
    <xf numFmtId="4" fontId="8" fillId="2" borderId="17" xfId="1" applyNumberFormat="1" applyFont="1" applyFill="1" applyBorder="1"/>
    <xf numFmtId="4" fontId="3" fillId="0" borderId="0" xfId="1" applyNumberFormat="1" applyFont="1"/>
    <xf numFmtId="4" fontId="9" fillId="0" borderId="0" xfId="1" applyNumberFormat="1" applyFont="1"/>
    <xf numFmtId="0" fontId="7" fillId="0" borderId="55" xfId="1" applyFont="1" applyBorder="1" applyAlignment="1">
      <alignment wrapText="1"/>
    </xf>
    <xf numFmtId="0" fontId="7" fillId="0" borderId="56" xfId="1" applyFont="1" applyBorder="1" applyAlignment="1">
      <alignment horizontal="center" wrapText="1"/>
    </xf>
    <xf numFmtId="4" fontId="7" fillId="0" borderId="57" xfId="1" applyNumberFormat="1" applyFont="1" applyBorder="1" applyAlignment="1">
      <alignment wrapText="1"/>
    </xf>
    <xf numFmtId="4" fontId="7" fillId="0" borderId="58" xfId="1" applyNumberFormat="1" applyFont="1" applyBorder="1" applyAlignment="1">
      <alignment wrapText="1"/>
    </xf>
    <xf numFmtId="0" fontId="6" fillId="0" borderId="59" xfId="1" applyFont="1" applyBorder="1" applyAlignment="1">
      <alignment wrapText="1"/>
    </xf>
    <xf numFmtId="0" fontId="6" fillId="0" borderId="43" xfId="1" applyFont="1" applyBorder="1" applyAlignment="1">
      <alignment horizontal="center" wrapText="1"/>
    </xf>
    <xf numFmtId="0" fontId="6" fillId="0" borderId="60" xfId="1" applyFont="1" applyBorder="1" applyAlignment="1">
      <alignment wrapText="1"/>
    </xf>
    <xf numFmtId="0" fontId="6" fillId="0" borderId="57" xfId="1" applyFont="1" applyBorder="1" applyAlignment="1">
      <alignment horizontal="center" wrapText="1"/>
    </xf>
    <xf numFmtId="4" fontId="6" fillId="0" borderId="57" xfId="1" applyNumberFormat="1" applyFont="1" applyBorder="1" applyAlignment="1">
      <alignment wrapText="1"/>
    </xf>
    <xf numFmtId="4" fontId="6" fillId="0" borderId="58" xfId="1" applyNumberFormat="1" applyFont="1" applyBorder="1" applyAlignment="1">
      <alignment wrapText="1"/>
    </xf>
    <xf numFmtId="0" fontId="7" fillId="0" borderId="61" xfId="1" applyFont="1" applyBorder="1" applyAlignment="1">
      <alignment wrapText="1"/>
    </xf>
    <xf numFmtId="0" fontId="7" fillId="0" borderId="62" xfId="1" applyFont="1" applyBorder="1" applyAlignment="1">
      <alignment horizontal="center" wrapText="1"/>
    </xf>
    <xf numFmtId="4" fontId="7" fillId="0" borderId="62" xfId="1" applyNumberFormat="1" applyFont="1" applyBorder="1" applyAlignment="1">
      <alignment wrapText="1"/>
    </xf>
    <xf numFmtId="0" fontId="7" fillId="0" borderId="60" xfId="1" applyFont="1" applyBorder="1" applyAlignment="1">
      <alignment wrapText="1"/>
    </xf>
    <xf numFmtId="0" fontId="7" fillId="0" borderId="57" xfId="1" applyFont="1" applyBorder="1" applyAlignment="1">
      <alignment horizontal="center" wrapText="1"/>
    </xf>
    <xf numFmtId="0" fontId="7" fillId="0" borderId="3" xfId="1" applyFont="1" applyBorder="1" applyAlignment="1">
      <alignment wrapText="1"/>
    </xf>
    <xf numFmtId="0" fontId="7" fillId="0" borderId="1" xfId="1" applyFont="1" applyBorder="1" applyAlignment="1">
      <alignment horizontal="center" wrapText="1"/>
    </xf>
    <xf numFmtId="4" fontId="7" fillId="0" borderId="1" xfId="1" applyNumberFormat="1" applyFont="1" applyBorder="1" applyAlignment="1">
      <alignment wrapText="1"/>
    </xf>
    <xf numFmtId="4" fontId="7" fillId="0" borderId="56" xfId="1" applyNumberFormat="1" applyFont="1" applyBorder="1" applyAlignment="1">
      <alignment wrapText="1"/>
    </xf>
    <xf numFmtId="4" fontId="7" fillId="0" borderId="63" xfId="1" applyNumberFormat="1" applyFont="1" applyBorder="1" applyAlignment="1">
      <alignment wrapText="1"/>
    </xf>
    <xf numFmtId="0" fontId="6" fillId="0" borderId="64" xfId="1" applyFont="1" applyBorder="1" applyAlignment="1">
      <alignment horizontal="left" wrapText="1"/>
    </xf>
    <xf numFmtId="4" fontId="7" fillId="0" borderId="13" xfId="1" applyNumberFormat="1" applyFont="1" applyBorder="1" applyAlignment="1">
      <alignment wrapText="1"/>
    </xf>
    <xf numFmtId="4" fontId="7" fillId="0" borderId="65" xfId="1" applyNumberFormat="1" applyFont="1" applyBorder="1" applyAlignment="1">
      <alignment wrapText="1"/>
    </xf>
    <xf numFmtId="0" fontId="6" fillId="0" borderId="55" xfId="1" applyFont="1" applyBorder="1" applyAlignment="1">
      <alignment wrapText="1"/>
    </xf>
    <xf numFmtId="0" fontId="6" fillId="0" borderId="56" xfId="1" applyFont="1" applyBorder="1" applyAlignment="1">
      <alignment horizontal="center" wrapText="1"/>
    </xf>
    <xf numFmtId="0" fontId="5" fillId="0" borderId="32" xfId="1" applyFont="1" applyBorder="1" applyAlignment="1">
      <alignment horizontal="center" vertical="center" wrapText="1"/>
    </xf>
    <xf numFmtId="0" fontId="5" fillId="0" borderId="33" xfId="1" applyFont="1" applyBorder="1" applyAlignment="1">
      <alignment horizontal="center" vertical="center" wrapText="1"/>
    </xf>
    <xf numFmtId="0" fontId="6" fillId="0" borderId="45" xfId="1" applyFont="1" applyBorder="1" applyAlignment="1">
      <alignment horizontal="center" vertical="center"/>
    </xf>
    <xf numFmtId="0" fontId="6" fillId="0" borderId="50" xfId="1" applyFont="1" applyBorder="1" applyAlignment="1">
      <alignment horizontal="center" vertical="center"/>
    </xf>
    <xf numFmtId="0" fontId="6" fillId="0" borderId="47" xfId="1" applyFont="1" applyBorder="1" applyAlignment="1">
      <alignment horizontal="left"/>
    </xf>
    <xf numFmtId="0" fontId="6" fillId="0" borderId="48" xfId="1" applyFont="1" applyBorder="1" applyAlignment="1">
      <alignment horizontal="left"/>
    </xf>
    <xf numFmtId="0" fontId="6" fillId="0" borderId="49" xfId="1" applyFont="1" applyBorder="1" applyAlignment="1">
      <alignment horizontal="left"/>
    </xf>
    <xf numFmtId="0" fontId="6" fillId="0" borderId="6" xfId="1" applyFont="1" applyBorder="1" applyAlignment="1">
      <alignment horizontal="left"/>
    </xf>
    <xf numFmtId="0" fontId="6" fillId="0" borderId="19" xfId="1" applyFont="1" applyBorder="1" applyAlignment="1">
      <alignment horizontal="left"/>
    </xf>
    <xf numFmtId="0" fontId="6" fillId="0" borderId="51" xfId="1" applyFont="1" applyBorder="1" applyAlignment="1">
      <alignment horizontal="left"/>
    </xf>
    <xf numFmtId="0" fontId="7" fillId="0" borderId="52" xfId="1" applyFont="1" applyBorder="1" applyAlignment="1">
      <alignment horizontal="left"/>
    </xf>
    <xf numFmtId="0" fontId="7" fillId="0" borderId="23" xfId="1" applyFont="1" applyBorder="1" applyAlignment="1">
      <alignment horizontal="left"/>
    </xf>
    <xf numFmtId="0" fontId="7" fillId="0" borderId="53" xfId="1" applyFont="1" applyBorder="1" applyAlignment="1">
      <alignment horizontal="left"/>
    </xf>
    <xf numFmtId="0" fontId="6" fillId="0" borderId="30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39" xfId="1" applyFont="1" applyBorder="1" applyAlignment="1">
      <alignment horizontal="center" vertical="center" wrapText="1"/>
    </xf>
    <xf numFmtId="0" fontId="6" fillId="0" borderId="36" xfId="1" applyFont="1" applyBorder="1" applyAlignment="1">
      <alignment horizontal="left" wrapText="1"/>
    </xf>
    <xf numFmtId="0" fontId="6" fillId="0" borderId="37" xfId="1" applyFont="1" applyBorder="1" applyAlignment="1">
      <alignment horizontal="left" wrapText="1"/>
    </xf>
    <xf numFmtId="0" fontId="6" fillId="0" borderId="38" xfId="1" applyFont="1" applyBorder="1" applyAlignment="1">
      <alignment horizontal="left" wrapText="1"/>
    </xf>
    <xf numFmtId="0" fontId="6" fillId="0" borderId="18" xfId="1" applyFont="1" applyBorder="1" applyAlignment="1">
      <alignment horizontal="left" wrapText="1"/>
    </xf>
    <xf numFmtId="0" fontId="6" fillId="0" borderId="19" xfId="1" applyFont="1" applyBorder="1" applyAlignment="1">
      <alignment horizontal="left" wrapText="1"/>
    </xf>
    <xf numFmtId="0" fontId="6" fillId="0" borderId="20" xfId="1" applyFont="1" applyBorder="1" applyAlignment="1">
      <alignment horizontal="left" wrapText="1"/>
    </xf>
    <xf numFmtId="0" fontId="7" fillId="0" borderId="22" xfId="1" applyFont="1" applyBorder="1" applyAlignment="1">
      <alignment horizontal="left" wrapText="1"/>
    </xf>
    <xf numFmtId="0" fontId="7" fillId="0" borderId="23" xfId="1" applyFont="1" applyBorder="1" applyAlignment="1">
      <alignment horizontal="left" wrapText="1"/>
    </xf>
    <xf numFmtId="0" fontId="7" fillId="0" borderId="24" xfId="1" applyFont="1" applyBorder="1" applyAlignment="1">
      <alignment horizontal="left" wrapText="1"/>
    </xf>
    <xf numFmtId="0" fontId="5" fillId="0" borderId="25" xfId="1" applyFont="1" applyFill="1" applyBorder="1" applyAlignment="1">
      <alignment horizontal="center" vertical="center" wrapText="1"/>
    </xf>
    <xf numFmtId="0" fontId="5" fillId="0" borderId="26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27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5" fillId="0" borderId="28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29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</cellXfs>
  <cellStyles count="2">
    <cellStyle name="Normalny" xfId="0" builtinId="0"/>
    <cellStyle name="Normalny_zal_Szczecin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9"/>
  <sheetViews>
    <sheetView tabSelected="1" zoomScale="95" zoomScaleNormal="95" workbookViewId="0">
      <selection activeCell="C18" sqref="C18:Q18"/>
    </sheetView>
  </sheetViews>
  <sheetFormatPr defaultColWidth="10.28515625" defaultRowHeight="15" x14ac:dyDescent="0.25"/>
  <cols>
    <col min="1" max="1" width="4.140625" style="1" bestFit="1" customWidth="1"/>
    <col min="2" max="2" width="16.5703125" style="1" customWidth="1"/>
    <col min="3" max="3" width="15.5703125" style="1" customWidth="1"/>
    <col min="4" max="4" width="12.85546875" style="1" customWidth="1"/>
    <col min="5" max="5" width="14.28515625" style="1" bestFit="1" customWidth="1"/>
    <col min="6" max="6" width="13.140625" style="1" bestFit="1" customWidth="1"/>
    <col min="7" max="7" width="14" style="1" customWidth="1"/>
    <col min="8" max="8" width="16.7109375" style="1" customWidth="1"/>
    <col min="9" max="9" width="15.42578125" style="1" customWidth="1"/>
    <col min="10" max="11" width="9.28515625" style="1" customWidth="1"/>
    <col min="12" max="12" width="13.140625" style="1" bestFit="1" customWidth="1"/>
    <col min="13" max="13" width="15.85546875" style="1" customWidth="1"/>
    <col min="14" max="14" width="16.7109375" style="1" customWidth="1"/>
    <col min="15" max="15" width="9.140625" style="1" customWidth="1"/>
    <col min="16" max="16" width="10.5703125" style="1" customWidth="1"/>
    <col min="17" max="17" width="12.85546875" style="1" customWidth="1"/>
    <col min="18" max="16384" width="10.28515625" style="1"/>
  </cols>
  <sheetData>
    <row r="1" spans="1:17" x14ac:dyDescent="0.25">
      <c r="Q1" s="2" t="s">
        <v>67</v>
      </c>
    </row>
    <row r="2" spans="1:17" x14ac:dyDescent="0.25">
      <c r="Q2" s="2" t="s">
        <v>68</v>
      </c>
    </row>
    <row r="3" spans="1:17" x14ac:dyDescent="0.25">
      <c r="Q3" s="2" t="s">
        <v>36</v>
      </c>
    </row>
    <row r="4" spans="1:17" x14ac:dyDescent="0.25">
      <c r="Q4" s="2" t="s">
        <v>69</v>
      </c>
    </row>
    <row r="5" spans="1:17" x14ac:dyDescent="0.25">
      <c r="A5" s="114" t="s">
        <v>29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</row>
    <row r="6" spans="1:17" ht="15.75" thickBot="1" x14ac:dyDescent="0.3"/>
    <row r="7" spans="1:17" s="3" customFormat="1" x14ac:dyDescent="0.25">
      <c r="A7" s="116" t="s">
        <v>0</v>
      </c>
      <c r="B7" s="118" t="s">
        <v>1</v>
      </c>
      <c r="C7" s="120" t="s">
        <v>2</v>
      </c>
      <c r="D7" s="111" t="s">
        <v>3</v>
      </c>
      <c r="E7" s="111" t="s">
        <v>4</v>
      </c>
      <c r="F7" s="111" t="s">
        <v>5</v>
      </c>
      <c r="G7" s="111"/>
      <c r="H7" s="111" t="s">
        <v>6</v>
      </c>
      <c r="I7" s="111"/>
      <c r="J7" s="111"/>
      <c r="K7" s="111"/>
      <c r="L7" s="111"/>
      <c r="M7" s="111"/>
      <c r="N7" s="111"/>
      <c r="O7" s="111"/>
      <c r="P7" s="111"/>
      <c r="Q7" s="112"/>
    </row>
    <row r="8" spans="1:17" s="3" customFormat="1" x14ac:dyDescent="0.25">
      <c r="A8" s="117"/>
      <c r="B8" s="119"/>
      <c r="C8" s="121"/>
      <c r="D8" s="113"/>
      <c r="E8" s="113"/>
      <c r="F8" s="113" t="s">
        <v>7</v>
      </c>
      <c r="G8" s="113" t="s">
        <v>8</v>
      </c>
      <c r="H8" s="113">
        <v>2018</v>
      </c>
      <c r="I8" s="113"/>
      <c r="J8" s="113"/>
      <c r="K8" s="113"/>
      <c r="L8" s="113"/>
      <c r="M8" s="113"/>
      <c r="N8" s="113"/>
      <c r="O8" s="113"/>
      <c r="P8" s="113"/>
      <c r="Q8" s="115"/>
    </row>
    <row r="9" spans="1:17" s="3" customFormat="1" x14ac:dyDescent="0.25">
      <c r="A9" s="117"/>
      <c r="B9" s="119"/>
      <c r="C9" s="121"/>
      <c r="D9" s="113"/>
      <c r="E9" s="113"/>
      <c r="F9" s="113"/>
      <c r="G9" s="113"/>
      <c r="H9" s="113" t="s">
        <v>9</v>
      </c>
      <c r="I9" s="113" t="s">
        <v>10</v>
      </c>
      <c r="J9" s="113"/>
      <c r="K9" s="113"/>
      <c r="L9" s="113"/>
      <c r="M9" s="113"/>
      <c r="N9" s="113"/>
      <c r="O9" s="113"/>
      <c r="P9" s="113"/>
      <c r="Q9" s="115"/>
    </row>
    <row r="10" spans="1:17" s="3" customFormat="1" x14ac:dyDescent="0.25">
      <c r="A10" s="117"/>
      <c r="B10" s="119"/>
      <c r="C10" s="121"/>
      <c r="D10" s="113"/>
      <c r="E10" s="113"/>
      <c r="F10" s="113"/>
      <c r="G10" s="113"/>
      <c r="H10" s="113"/>
      <c r="I10" s="113" t="s">
        <v>11</v>
      </c>
      <c r="J10" s="113"/>
      <c r="K10" s="113"/>
      <c r="L10" s="113"/>
      <c r="M10" s="113" t="s">
        <v>12</v>
      </c>
      <c r="N10" s="113"/>
      <c r="O10" s="113"/>
      <c r="P10" s="113"/>
      <c r="Q10" s="115"/>
    </row>
    <row r="11" spans="1:17" s="3" customFormat="1" x14ac:dyDescent="0.25">
      <c r="A11" s="117"/>
      <c r="B11" s="119"/>
      <c r="C11" s="121"/>
      <c r="D11" s="113"/>
      <c r="E11" s="113"/>
      <c r="F11" s="113"/>
      <c r="G11" s="113"/>
      <c r="H11" s="113"/>
      <c r="I11" s="113" t="s">
        <v>13</v>
      </c>
      <c r="J11" s="113" t="s">
        <v>14</v>
      </c>
      <c r="K11" s="113"/>
      <c r="L11" s="113"/>
      <c r="M11" s="113" t="s">
        <v>15</v>
      </c>
      <c r="N11" s="113" t="s">
        <v>14</v>
      </c>
      <c r="O11" s="113"/>
      <c r="P11" s="113"/>
      <c r="Q11" s="115"/>
    </row>
    <row r="12" spans="1:17" s="3" customFormat="1" ht="38.25" x14ac:dyDescent="0.25">
      <c r="A12" s="117"/>
      <c r="B12" s="119"/>
      <c r="C12" s="121"/>
      <c r="D12" s="113"/>
      <c r="E12" s="113"/>
      <c r="F12" s="113"/>
      <c r="G12" s="113"/>
      <c r="H12" s="113"/>
      <c r="I12" s="113"/>
      <c r="J12" s="4" t="s">
        <v>16</v>
      </c>
      <c r="K12" s="4" t="s">
        <v>17</v>
      </c>
      <c r="L12" s="4" t="s">
        <v>18</v>
      </c>
      <c r="M12" s="113"/>
      <c r="N12" s="4" t="s">
        <v>19</v>
      </c>
      <c r="O12" s="4" t="s">
        <v>16</v>
      </c>
      <c r="P12" s="4" t="s">
        <v>17</v>
      </c>
      <c r="Q12" s="5" t="s">
        <v>20</v>
      </c>
    </row>
    <row r="13" spans="1:17" x14ac:dyDescent="0.25">
      <c r="A13" s="6">
        <v>1</v>
      </c>
      <c r="B13" s="7">
        <v>2</v>
      </c>
      <c r="C13" s="8">
        <v>3</v>
      </c>
      <c r="D13" s="9">
        <v>4</v>
      </c>
      <c r="E13" s="9">
        <v>5</v>
      </c>
      <c r="F13" s="9">
        <v>6</v>
      </c>
      <c r="G13" s="9">
        <v>7</v>
      </c>
      <c r="H13" s="9">
        <v>8</v>
      </c>
      <c r="I13" s="9">
        <v>9</v>
      </c>
      <c r="J13" s="9">
        <v>10</v>
      </c>
      <c r="K13" s="9">
        <v>11</v>
      </c>
      <c r="L13" s="9">
        <v>12</v>
      </c>
      <c r="M13" s="9">
        <v>13</v>
      </c>
      <c r="N13" s="9">
        <v>14</v>
      </c>
      <c r="O13" s="9">
        <v>15</v>
      </c>
      <c r="P13" s="9">
        <v>16</v>
      </c>
      <c r="Q13" s="10">
        <v>17</v>
      </c>
    </row>
    <row r="14" spans="1:17" s="14" customFormat="1" ht="25.5" x14ac:dyDescent="0.2">
      <c r="A14" s="11">
        <v>1</v>
      </c>
      <c r="B14" s="12" t="s">
        <v>21</v>
      </c>
      <c r="C14" s="86" t="s">
        <v>22</v>
      </c>
      <c r="D14" s="87"/>
      <c r="E14" s="13">
        <f t="shared" ref="E14:Q14" si="0">E19+E31+E49+E57+E65+E73+E81+E89+E97+E25+E37+E43</f>
        <v>7861574</v>
      </c>
      <c r="F14" s="13">
        <f t="shared" si="0"/>
        <v>4034389</v>
      </c>
      <c r="G14" s="13">
        <f t="shared" si="0"/>
        <v>3827185</v>
      </c>
      <c r="H14" s="13">
        <f t="shared" si="0"/>
        <v>7859071</v>
      </c>
      <c r="I14" s="13">
        <f t="shared" si="0"/>
        <v>4031886</v>
      </c>
      <c r="J14" s="13">
        <f t="shared" si="0"/>
        <v>0</v>
      </c>
      <c r="K14" s="13">
        <f t="shared" si="0"/>
        <v>0</v>
      </c>
      <c r="L14" s="13">
        <f t="shared" si="0"/>
        <v>4031886</v>
      </c>
      <c r="M14" s="13">
        <f t="shared" si="0"/>
        <v>3827185</v>
      </c>
      <c r="N14" s="13">
        <f t="shared" si="0"/>
        <v>0</v>
      </c>
      <c r="O14" s="13">
        <f t="shared" si="0"/>
        <v>0</v>
      </c>
      <c r="P14" s="13">
        <f t="shared" si="0"/>
        <v>0</v>
      </c>
      <c r="Q14" s="13">
        <f t="shared" si="0"/>
        <v>3827185</v>
      </c>
    </row>
    <row r="15" spans="1:17" x14ac:dyDescent="0.25">
      <c r="A15" s="99" t="s">
        <v>30</v>
      </c>
      <c r="B15" s="15" t="s">
        <v>23</v>
      </c>
      <c r="C15" s="102" t="s">
        <v>31</v>
      </c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4"/>
    </row>
    <row r="16" spans="1:17" ht="12" customHeight="1" x14ac:dyDescent="0.25">
      <c r="A16" s="100"/>
      <c r="B16" s="16" t="s">
        <v>24</v>
      </c>
      <c r="C16" s="105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7"/>
    </row>
    <row r="17" spans="1:17" x14ac:dyDescent="0.25">
      <c r="A17" s="100"/>
      <c r="B17" s="16" t="s">
        <v>25</v>
      </c>
      <c r="C17" s="105" t="s">
        <v>33</v>
      </c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7"/>
    </row>
    <row r="18" spans="1:17" s="18" customFormat="1" ht="14.25" x14ac:dyDescent="0.2">
      <c r="A18" s="100"/>
      <c r="B18" s="17" t="s">
        <v>26</v>
      </c>
      <c r="C18" s="108" t="s">
        <v>61</v>
      </c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10"/>
    </row>
    <row r="19" spans="1:17" s="18" customFormat="1" ht="14.25" x14ac:dyDescent="0.2">
      <c r="A19" s="100"/>
      <c r="B19" s="17" t="s">
        <v>27</v>
      </c>
      <c r="C19" s="19"/>
      <c r="D19" s="20">
        <v>600</v>
      </c>
      <c r="E19" s="21">
        <f>E20</f>
        <v>2500000</v>
      </c>
      <c r="F19" s="21">
        <f t="shared" ref="F19:Q19" si="1">F20</f>
        <v>909250</v>
      </c>
      <c r="G19" s="21">
        <f t="shared" si="1"/>
        <v>1590750</v>
      </c>
      <c r="H19" s="21">
        <f t="shared" si="1"/>
        <v>2500000</v>
      </c>
      <c r="I19" s="21">
        <f t="shared" si="1"/>
        <v>909250</v>
      </c>
      <c r="J19" s="21">
        <f t="shared" si="1"/>
        <v>0</v>
      </c>
      <c r="K19" s="21">
        <f t="shared" si="1"/>
        <v>0</v>
      </c>
      <c r="L19" s="21">
        <f t="shared" si="1"/>
        <v>909250</v>
      </c>
      <c r="M19" s="21">
        <f t="shared" si="1"/>
        <v>1590750</v>
      </c>
      <c r="N19" s="21">
        <f t="shared" si="1"/>
        <v>0</v>
      </c>
      <c r="O19" s="21">
        <f t="shared" si="1"/>
        <v>0</v>
      </c>
      <c r="P19" s="21">
        <f t="shared" si="1"/>
        <v>0</v>
      </c>
      <c r="Q19" s="22">
        <f t="shared" si="1"/>
        <v>1590750</v>
      </c>
    </row>
    <row r="20" spans="1:17" x14ac:dyDescent="0.25">
      <c r="A20" s="100"/>
      <c r="B20" s="23" t="s">
        <v>66</v>
      </c>
      <c r="C20" s="24"/>
      <c r="D20" s="25">
        <v>60016</v>
      </c>
      <c r="E20" s="26">
        <f>F20+G20</f>
        <v>2500000</v>
      </c>
      <c r="F20" s="27">
        <v>909250</v>
      </c>
      <c r="G20" s="27">
        <v>1590750</v>
      </c>
      <c r="H20" s="27">
        <f>I20+Q20</f>
        <v>2500000</v>
      </c>
      <c r="I20" s="27">
        <f>L20</f>
        <v>909250</v>
      </c>
      <c r="J20" s="26">
        <v>0</v>
      </c>
      <c r="K20" s="26">
        <v>0</v>
      </c>
      <c r="L20" s="27">
        <v>909250</v>
      </c>
      <c r="M20" s="27">
        <f>Q20</f>
        <v>1590750</v>
      </c>
      <c r="N20" s="26">
        <v>0</v>
      </c>
      <c r="O20" s="26">
        <v>0</v>
      </c>
      <c r="P20" s="26">
        <v>0</v>
      </c>
      <c r="Q20" s="28">
        <v>1590750</v>
      </c>
    </row>
    <row r="21" spans="1:17" x14ac:dyDescent="0.25">
      <c r="A21" s="99" t="s">
        <v>30</v>
      </c>
      <c r="B21" s="15" t="s">
        <v>23</v>
      </c>
      <c r="C21" s="102" t="s">
        <v>31</v>
      </c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4"/>
    </row>
    <row r="22" spans="1:17" ht="12" customHeight="1" x14ac:dyDescent="0.25">
      <c r="A22" s="100"/>
      <c r="B22" s="16" t="s">
        <v>24</v>
      </c>
      <c r="C22" s="105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7"/>
    </row>
    <row r="23" spans="1:17" x14ac:dyDescent="0.25">
      <c r="A23" s="100"/>
      <c r="B23" s="16" t="s">
        <v>25</v>
      </c>
      <c r="C23" s="105" t="s">
        <v>33</v>
      </c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7"/>
    </row>
    <row r="24" spans="1:17" s="18" customFormat="1" ht="14.25" x14ac:dyDescent="0.2">
      <c r="A24" s="100"/>
      <c r="B24" s="17" t="s">
        <v>26</v>
      </c>
      <c r="C24" s="108" t="s">
        <v>60</v>
      </c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10"/>
    </row>
    <row r="25" spans="1:17" s="18" customFormat="1" ht="14.25" x14ac:dyDescent="0.2">
      <c r="A25" s="100"/>
      <c r="B25" s="17" t="s">
        <v>27</v>
      </c>
      <c r="C25" s="19"/>
      <c r="D25" s="20">
        <v>600</v>
      </c>
      <c r="E25" s="21">
        <f>E26</f>
        <v>1000000</v>
      </c>
      <c r="F25" s="21">
        <f t="shared" ref="F25:Q25" si="2">F26</f>
        <v>363700</v>
      </c>
      <c r="G25" s="21">
        <f t="shared" si="2"/>
        <v>636300</v>
      </c>
      <c r="H25" s="21">
        <f t="shared" si="2"/>
        <v>1000000</v>
      </c>
      <c r="I25" s="21">
        <f t="shared" si="2"/>
        <v>363700</v>
      </c>
      <c r="J25" s="21">
        <f t="shared" si="2"/>
        <v>0</v>
      </c>
      <c r="K25" s="21">
        <f t="shared" si="2"/>
        <v>0</v>
      </c>
      <c r="L25" s="21">
        <f t="shared" si="2"/>
        <v>363700</v>
      </c>
      <c r="M25" s="21">
        <f t="shared" si="2"/>
        <v>636300</v>
      </c>
      <c r="N25" s="21">
        <f t="shared" si="2"/>
        <v>0</v>
      </c>
      <c r="O25" s="21">
        <f t="shared" si="2"/>
        <v>0</v>
      </c>
      <c r="P25" s="21">
        <f t="shared" si="2"/>
        <v>0</v>
      </c>
      <c r="Q25" s="22">
        <f t="shared" si="2"/>
        <v>636300</v>
      </c>
    </row>
    <row r="26" spans="1:17" x14ac:dyDescent="0.25">
      <c r="A26" s="100"/>
      <c r="B26" s="23" t="s">
        <v>32</v>
      </c>
      <c r="C26" s="24"/>
      <c r="D26" s="25">
        <v>60016</v>
      </c>
      <c r="E26" s="26">
        <f>F26+G26</f>
        <v>1000000</v>
      </c>
      <c r="F26" s="27">
        <v>363700</v>
      </c>
      <c r="G26" s="27">
        <v>636300</v>
      </c>
      <c r="H26" s="27">
        <f>I26+Q26</f>
        <v>1000000</v>
      </c>
      <c r="I26" s="27">
        <f>L26</f>
        <v>363700</v>
      </c>
      <c r="J26" s="26">
        <v>0</v>
      </c>
      <c r="K26" s="26">
        <v>0</v>
      </c>
      <c r="L26" s="27">
        <v>363700</v>
      </c>
      <c r="M26" s="27">
        <f>Q26</f>
        <v>636300</v>
      </c>
      <c r="N26" s="26">
        <v>0</v>
      </c>
      <c r="O26" s="26">
        <v>0</v>
      </c>
      <c r="P26" s="26">
        <v>0</v>
      </c>
      <c r="Q26" s="28">
        <v>636300</v>
      </c>
    </row>
    <row r="27" spans="1:17" x14ac:dyDescent="0.25">
      <c r="A27" s="99" t="s">
        <v>34</v>
      </c>
      <c r="B27" s="15" t="s">
        <v>23</v>
      </c>
      <c r="C27" s="102" t="s">
        <v>31</v>
      </c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4"/>
    </row>
    <row r="28" spans="1:17" ht="12.75" customHeight="1" x14ac:dyDescent="0.25">
      <c r="A28" s="100"/>
      <c r="B28" s="16" t="s">
        <v>24</v>
      </c>
      <c r="C28" s="105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7"/>
    </row>
    <row r="29" spans="1:17" x14ac:dyDescent="0.25">
      <c r="A29" s="100"/>
      <c r="B29" s="16" t="s">
        <v>25</v>
      </c>
      <c r="C29" s="105" t="s">
        <v>35</v>
      </c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7"/>
    </row>
    <row r="30" spans="1:17" x14ac:dyDescent="0.25">
      <c r="A30" s="100"/>
      <c r="B30" s="17" t="s">
        <v>26</v>
      </c>
      <c r="C30" s="108" t="s">
        <v>62</v>
      </c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10"/>
    </row>
    <row r="31" spans="1:17" x14ac:dyDescent="0.25">
      <c r="A31" s="100"/>
      <c r="B31" s="17" t="s">
        <v>27</v>
      </c>
      <c r="C31" s="19"/>
      <c r="D31" s="20">
        <v>926</v>
      </c>
      <c r="E31" s="21">
        <f>E32</f>
        <v>18965</v>
      </c>
      <c r="F31" s="21">
        <f t="shared" ref="F31:Q31" si="3">F32</f>
        <v>7535</v>
      </c>
      <c r="G31" s="21">
        <f t="shared" si="3"/>
        <v>11430</v>
      </c>
      <c r="H31" s="21">
        <f t="shared" si="3"/>
        <v>18965</v>
      </c>
      <c r="I31" s="21">
        <f t="shared" si="3"/>
        <v>7535</v>
      </c>
      <c r="J31" s="21">
        <f t="shared" si="3"/>
        <v>0</v>
      </c>
      <c r="K31" s="21">
        <f t="shared" si="3"/>
        <v>0</v>
      </c>
      <c r="L31" s="21">
        <f t="shared" si="3"/>
        <v>7535</v>
      </c>
      <c r="M31" s="21">
        <f t="shared" si="3"/>
        <v>11430</v>
      </c>
      <c r="N31" s="21">
        <f t="shared" si="3"/>
        <v>0</v>
      </c>
      <c r="O31" s="21">
        <f t="shared" si="3"/>
        <v>0</v>
      </c>
      <c r="P31" s="21">
        <f t="shared" si="3"/>
        <v>0</v>
      </c>
      <c r="Q31" s="22">
        <f t="shared" si="3"/>
        <v>11430</v>
      </c>
    </row>
    <row r="32" spans="1:17" ht="15.75" thickBot="1" x14ac:dyDescent="0.3">
      <c r="A32" s="101"/>
      <c r="B32" s="29" t="s">
        <v>66</v>
      </c>
      <c r="C32" s="30"/>
      <c r="D32" s="31">
        <v>92601</v>
      </c>
      <c r="E32" s="32">
        <f>F32+G32</f>
        <v>18965</v>
      </c>
      <c r="F32" s="33">
        <v>7535</v>
      </c>
      <c r="G32" s="33">
        <v>11430</v>
      </c>
      <c r="H32" s="33">
        <f>I32+Q32</f>
        <v>18965</v>
      </c>
      <c r="I32" s="33">
        <f>L32</f>
        <v>7535</v>
      </c>
      <c r="J32" s="32">
        <v>0</v>
      </c>
      <c r="K32" s="32">
        <v>0</v>
      </c>
      <c r="L32" s="33">
        <v>7535</v>
      </c>
      <c r="M32" s="33">
        <f>Q32</f>
        <v>11430</v>
      </c>
      <c r="N32" s="32">
        <v>0</v>
      </c>
      <c r="O32" s="32">
        <v>0</v>
      </c>
      <c r="P32" s="32">
        <v>0</v>
      </c>
      <c r="Q32" s="34">
        <v>11430</v>
      </c>
    </row>
    <row r="33" spans="1:17" x14ac:dyDescent="0.25">
      <c r="A33" s="99" t="s">
        <v>63</v>
      </c>
      <c r="B33" s="15" t="s">
        <v>23</v>
      </c>
      <c r="C33" s="102" t="s">
        <v>31</v>
      </c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4"/>
    </row>
    <row r="34" spans="1:17" x14ac:dyDescent="0.25">
      <c r="A34" s="100"/>
      <c r="B34" s="16" t="s">
        <v>24</v>
      </c>
      <c r="C34" s="105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7"/>
    </row>
    <row r="35" spans="1:17" x14ac:dyDescent="0.25">
      <c r="A35" s="100"/>
      <c r="B35" s="16" t="s">
        <v>25</v>
      </c>
      <c r="C35" s="105" t="s">
        <v>35</v>
      </c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7"/>
    </row>
    <row r="36" spans="1:17" x14ac:dyDescent="0.25">
      <c r="A36" s="100"/>
      <c r="B36" s="17" t="s">
        <v>26</v>
      </c>
      <c r="C36" s="108" t="s">
        <v>64</v>
      </c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10"/>
    </row>
    <row r="37" spans="1:17" x14ac:dyDescent="0.25">
      <c r="A37" s="100"/>
      <c r="B37" s="17" t="s">
        <v>27</v>
      </c>
      <c r="C37" s="19"/>
      <c r="D37" s="20">
        <v>926</v>
      </c>
      <c r="E37" s="21">
        <f t="shared" ref="E37:Q43" si="4">E38</f>
        <v>34797</v>
      </c>
      <c r="F37" s="21">
        <f t="shared" si="4"/>
        <v>13292</v>
      </c>
      <c r="G37" s="21">
        <f t="shared" si="4"/>
        <v>21505</v>
      </c>
      <c r="H37" s="21">
        <f>H38</f>
        <v>34797</v>
      </c>
      <c r="I37" s="21">
        <f t="shared" si="4"/>
        <v>13292</v>
      </c>
      <c r="J37" s="21">
        <f t="shared" si="4"/>
        <v>0</v>
      </c>
      <c r="K37" s="21">
        <f t="shared" si="4"/>
        <v>0</v>
      </c>
      <c r="L37" s="21">
        <f t="shared" si="4"/>
        <v>13292</v>
      </c>
      <c r="M37" s="21">
        <f t="shared" si="4"/>
        <v>21505</v>
      </c>
      <c r="N37" s="21">
        <f t="shared" si="4"/>
        <v>0</v>
      </c>
      <c r="O37" s="21">
        <f t="shared" si="4"/>
        <v>0</v>
      </c>
      <c r="P37" s="21">
        <f t="shared" si="4"/>
        <v>0</v>
      </c>
      <c r="Q37" s="22">
        <f t="shared" si="4"/>
        <v>21505</v>
      </c>
    </row>
    <row r="38" spans="1:17" ht="15.75" thickBot="1" x14ac:dyDescent="0.3">
      <c r="A38" s="101"/>
      <c r="B38" s="29" t="s">
        <v>66</v>
      </c>
      <c r="C38" s="30"/>
      <c r="D38" s="31">
        <v>92601</v>
      </c>
      <c r="E38" s="32">
        <f t="shared" ref="E38" si="5">F38+G38</f>
        <v>34797</v>
      </c>
      <c r="F38" s="33">
        <v>13292</v>
      </c>
      <c r="G38" s="33">
        <v>21505</v>
      </c>
      <c r="H38" s="33">
        <f t="shared" ref="H38" si="6">I38+Q38</f>
        <v>34797</v>
      </c>
      <c r="I38" s="33">
        <f t="shared" ref="I38" si="7">L38</f>
        <v>13292</v>
      </c>
      <c r="J38" s="32">
        <v>0</v>
      </c>
      <c r="K38" s="32">
        <v>0</v>
      </c>
      <c r="L38" s="33">
        <v>13292</v>
      </c>
      <c r="M38" s="33">
        <f t="shared" ref="M38" si="8">Q38</f>
        <v>21505</v>
      </c>
      <c r="N38" s="32">
        <v>0</v>
      </c>
      <c r="O38" s="32">
        <v>0</v>
      </c>
      <c r="P38" s="32">
        <v>0</v>
      </c>
      <c r="Q38" s="34">
        <v>21505</v>
      </c>
    </row>
    <row r="39" spans="1:17" x14ac:dyDescent="0.25">
      <c r="A39" s="99" t="s">
        <v>41</v>
      </c>
      <c r="B39" s="15" t="s">
        <v>23</v>
      </c>
      <c r="C39" s="102" t="s">
        <v>31</v>
      </c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4"/>
    </row>
    <row r="40" spans="1:17" x14ac:dyDescent="0.25">
      <c r="A40" s="100"/>
      <c r="B40" s="16" t="s">
        <v>24</v>
      </c>
      <c r="C40" s="105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7"/>
    </row>
    <row r="41" spans="1:17" x14ac:dyDescent="0.25">
      <c r="A41" s="100"/>
      <c r="B41" s="16" t="s">
        <v>25</v>
      </c>
      <c r="C41" s="105" t="s">
        <v>35</v>
      </c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7"/>
    </row>
    <row r="42" spans="1:17" x14ac:dyDescent="0.25">
      <c r="A42" s="100"/>
      <c r="B42" s="17" t="s">
        <v>26</v>
      </c>
      <c r="C42" s="108" t="s">
        <v>65</v>
      </c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10"/>
    </row>
    <row r="43" spans="1:17" x14ac:dyDescent="0.25">
      <c r="A43" s="100"/>
      <c r="B43" s="17" t="s">
        <v>27</v>
      </c>
      <c r="C43" s="19"/>
      <c r="D43" s="20">
        <v>921</v>
      </c>
      <c r="E43" s="21">
        <f t="shared" ref="E43" si="9">E44</f>
        <v>53218</v>
      </c>
      <c r="F43" s="21">
        <f t="shared" si="4"/>
        <v>19356</v>
      </c>
      <c r="G43" s="21">
        <f t="shared" si="4"/>
        <v>33862</v>
      </c>
      <c r="H43" s="21">
        <f t="shared" si="4"/>
        <v>53218</v>
      </c>
      <c r="I43" s="21">
        <f t="shared" si="4"/>
        <v>19356</v>
      </c>
      <c r="J43" s="21">
        <f t="shared" si="4"/>
        <v>0</v>
      </c>
      <c r="K43" s="21">
        <f t="shared" si="4"/>
        <v>0</v>
      </c>
      <c r="L43" s="21">
        <f t="shared" si="4"/>
        <v>19356</v>
      </c>
      <c r="M43" s="21">
        <f t="shared" si="4"/>
        <v>33862</v>
      </c>
      <c r="N43" s="21">
        <f t="shared" si="4"/>
        <v>0</v>
      </c>
      <c r="O43" s="21">
        <f t="shared" si="4"/>
        <v>0</v>
      </c>
      <c r="P43" s="21">
        <f t="shared" si="4"/>
        <v>0</v>
      </c>
      <c r="Q43" s="22">
        <f t="shared" si="4"/>
        <v>33862</v>
      </c>
    </row>
    <row r="44" spans="1:17" ht="15.75" thickBot="1" x14ac:dyDescent="0.3">
      <c r="A44" s="101"/>
      <c r="B44" s="29" t="s">
        <v>66</v>
      </c>
      <c r="C44" s="30"/>
      <c r="D44" s="31">
        <v>92195</v>
      </c>
      <c r="E44" s="32">
        <f t="shared" ref="E44" si="10">F44+G44</f>
        <v>53218</v>
      </c>
      <c r="F44" s="33">
        <v>19356</v>
      </c>
      <c r="G44" s="33">
        <v>33862</v>
      </c>
      <c r="H44" s="33">
        <f t="shared" ref="H44" si="11">I44+Q44</f>
        <v>53218</v>
      </c>
      <c r="I44" s="33">
        <f t="shared" ref="I44" si="12">L44</f>
        <v>19356</v>
      </c>
      <c r="J44" s="32">
        <v>0</v>
      </c>
      <c r="K44" s="32">
        <v>0</v>
      </c>
      <c r="L44" s="33">
        <v>19356</v>
      </c>
      <c r="M44" s="33">
        <f t="shared" ref="M44" si="13">Q44</f>
        <v>33862</v>
      </c>
      <c r="N44" s="32">
        <v>0</v>
      </c>
      <c r="O44" s="32">
        <v>0</v>
      </c>
      <c r="P44" s="32">
        <v>0</v>
      </c>
      <c r="Q44" s="34">
        <v>33862</v>
      </c>
    </row>
    <row r="45" spans="1:17" x14ac:dyDescent="0.25">
      <c r="A45" s="99" t="s">
        <v>41</v>
      </c>
      <c r="B45" s="15" t="s">
        <v>23</v>
      </c>
      <c r="C45" s="102" t="s">
        <v>31</v>
      </c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4"/>
    </row>
    <row r="46" spans="1:17" x14ac:dyDescent="0.25">
      <c r="A46" s="100"/>
      <c r="B46" s="16" t="s">
        <v>24</v>
      </c>
      <c r="C46" s="105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7"/>
    </row>
    <row r="47" spans="1:17" x14ac:dyDescent="0.25">
      <c r="A47" s="100"/>
      <c r="B47" s="16" t="s">
        <v>25</v>
      </c>
      <c r="C47" s="105" t="s">
        <v>37</v>
      </c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7"/>
    </row>
    <row r="48" spans="1:17" x14ac:dyDescent="0.25">
      <c r="A48" s="100"/>
      <c r="B48" s="17" t="s">
        <v>26</v>
      </c>
      <c r="C48" s="108" t="s">
        <v>38</v>
      </c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10"/>
    </row>
    <row r="49" spans="1:17" ht="12" customHeight="1" x14ac:dyDescent="0.25">
      <c r="A49" s="100"/>
      <c r="B49" s="17" t="s">
        <v>27</v>
      </c>
      <c r="C49" s="19"/>
      <c r="D49" s="20" t="s">
        <v>39</v>
      </c>
      <c r="E49" s="21">
        <f>SUM(E51:E52)</f>
        <v>932943</v>
      </c>
      <c r="F49" s="21">
        <f t="shared" ref="F49:Q49" si="14">SUM(F51:F52)</f>
        <v>622284</v>
      </c>
      <c r="G49" s="21">
        <f t="shared" si="14"/>
        <v>310659</v>
      </c>
      <c r="H49" s="21">
        <f t="shared" si="14"/>
        <v>931943</v>
      </c>
      <c r="I49" s="21">
        <f t="shared" si="14"/>
        <v>621284</v>
      </c>
      <c r="J49" s="21">
        <f t="shared" si="14"/>
        <v>0</v>
      </c>
      <c r="K49" s="21">
        <f t="shared" si="14"/>
        <v>0</v>
      </c>
      <c r="L49" s="21">
        <f t="shared" si="14"/>
        <v>621284</v>
      </c>
      <c r="M49" s="21">
        <f t="shared" si="14"/>
        <v>310659</v>
      </c>
      <c r="N49" s="21">
        <f t="shared" si="14"/>
        <v>0</v>
      </c>
      <c r="O49" s="21">
        <f t="shared" si="14"/>
        <v>0</v>
      </c>
      <c r="P49" s="21">
        <f t="shared" si="14"/>
        <v>0</v>
      </c>
      <c r="Q49" s="21">
        <f t="shared" si="14"/>
        <v>310659</v>
      </c>
    </row>
    <row r="50" spans="1:17" ht="12" customHeight="1" x14ac:dyDescent="0.25">
      <c r="A50" s="100"/>
      <c r="B50" s="35" t="s">
        <v>5</v>
      </c>
      <c r="C50" s="61"/>
      <c r="D50" s="62" t="s">
        <v>40</v>
      </c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4"/>
    </row>
    <row r="51" spans="1:17" ht="12" customHeight="1" x14ac:dyDescent="0.25">
      <c r="A51" s="100"/>
      <c r="B51" s="38">
        <v>2018</v>
      </c>
      <c r="C51" s="67"/>
      <c r="D51" s="68"/>
      <c r="E51" s="69">
        <f>F51+G51</f>
        <v>931943</v>
      </c>
      <c r="F51" s="69">
        <f>I51</f>
        <v>621284</v>
      </c>
      <c r="G51" s="69">
        <f>M51</f>
        <v>310659</v>
      </c>
      <c r="H51" s="69">
        <f>I51+M51</f>
        <v>931943</v>
      </c>
      <c r="I51" s="69">
        <f>L51</f>
        <v>621284</v>
      </c>
      <c r="J51" s="69"/>
      <c r="K51" s="69"/>
      <c r="L51" s="69">
        <v>621284</v>
      </c>
      <c r="M51" s="69">
        <f>Q51</f>
        <v>310659</v>
      </c>
      <c r="N51" s="69">
        <v>0</v>
      </c>
      <c r="O51" s="69"/>
      <c r="P51" s="69">
        <v>0</v>
      </c>
      <c r="Q51" s="70">
        <v>310659</v>
      </c>
    </row>
    <row r="52" spans="1:17" ht="15.75" customHeight="1" thickBot="1" x14ac:dyDescent="0.3">
      <c r="A52" s="101"/>
      <c r="B52" s="40">
        <v>2019</v>
      </c>
      <c r="C52" s="65"/>
      <c r="D52" s="66"/>
      <c r="E52" s="32">
        <f>F52+G52</f>
        <v>1000</v>
      </c>
      <c r="F52" s="32">
        <v>1000</v>
      </c>
      <c r="G52" s="32">
        <v>0</v>
      </c>
      <c r="H52" s="32">
        <f>I52+M52</f>
        <v>0</v>
      </c>
      <c r="I52" s="32">
        <f>L52</f>
        <v>0</v>
      </c>
      <c r="J52" s="32">
        <v>0</v>
      </c>
      <c r="K52" s="32">
        <v>0</v>
      </c>
      <c r="L52" s="32">
        <v>0</v>
      </c>
      <c r="M52" s="32">
        <f>N52+O52+P52+Q52</f>
        <v>0</v>
      </c>
      <c r="N52" s="32">
        <v>0</v>
      </c>
      <c r="O52" s="32">
        <v>0</v>
      </c>
      <c r="P52" s="32">
        <v>0</v>
      </c>
      <c r="Q52" s="41">
        <v>0</v>
      </c>
    </row>
    <row r="53" spans="1:17" ht="13.5" customHeight="1" x14ac:dyDescent="0.25">
      <c r="A53" s="99" t="s">
        <v>42</v>
      </c>
      <c r="B53" s="15" t="s">
        <v>23</v>
      </c>
      <c r="C53" s="102" t="s">
        <v>31</v>
      </c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4"/>
    </row>
    <row r="54" spans="1:17" ht="13.5" customHeight="1" x14ac:dyDescent="0.25">
      <c r="A54" s="100"/>
      <c r="B54" s="16" t="s">
        <v>24</v>
      </c>
      <c r="C54" s="105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7"/>
    </row>
    <row r="55" spans="1:17" ht="13.5" customHeight="1" x14ac:dyDescent="0.25">
      <c r="A55" s="100"/>
      <c r="B55" s="16" t="s">
        <v>25</v>
      </c>
      <c r="C55" s="105" t="s">
        <v>37</v>
      </c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7"/>
    </row>
    <row r="56" spans="1:17" ht="13.5" customHeight="1" x14ac:dyDescent="0.25">
      <c r="A56" s="100"/>
      <c r="B56" s="17" t="s">
        <v>26</v>
      </c>
      <c r="C56" s="108" t="s">
        <v>43</v>
      </c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10"/>
    </row>
    <row r="57" spans="1:17" ht="13.5" customHeight="1" x14ac:dyDescent="0.25">
      <c r="A57" s="100"/>
      <c r="B57" s="17" t="s">
        <v>27</v>
      </c>
      <c r="C57" s="76"/>
      <c r="D57" s="77" t="s">
        <v>39</v>
      </c>
      <c r="E57" s="78">
        <f>SUM(E59:E60)</f>
        <v>930607</v>
      </c>
      <c r="F57" s="78">
        <f t="shared" ref="F57:Q57" si="15">SUM(F59:F60)</f>
        <v>609681</v>
      </c>
      <c r="G57" s="78">
        <f t="shared" si="15"/>
        <v>320926</v>
      </c>
      <c r="H57" s="78">
        <f t="shared" si="15"/>
        <v>929607</v>
      </c>
      <c r="I57" s="78">
        <f t="shared" si="15"/>
        <v>608681</v>
      </c>
      <c r="J57" s="78">
        <f t="shared" si="15"/>
        <v>0</v>
      </c>
      <c r="K57" s="78">
        <f t="shared" si="15"/>
        <v>0</v>
      </c>
      <c r="L57" s="78">
        <f t="shared" si="15"/>
        <v>608681</v>
      </c>
      <c r="M57" s="78">
        <f>SUM(M59:M60)</f>
        <v>320926</v>
      </c>
      <c r="N57" s="78">
        <f t="shared" si="15"/>
        <v>0</v>
      </c>
      <c r="O57" s="78">
        <f t="shared" si="15"/>
        <v>0</v>
      </c>
      <c r="P57" s="78">
        <f t="shared" si="15"/>
        <v>0</v>
      </c>
      <c r="Q57" s="78">
        <f t="shared" si="15"/>
        <v>320926</v>
      </c>
    </row>
    <row r="58" spans="1:17" ht="13.5" customHeight="1" x14ac:dyDescent="0.25">
      <c r="A58" s="100"/>
      <c r="B58" s="35" t="s">
        <v>5</v>
      </c>
      <c r="C58" s="74"/>
      <c r="D58" s="75" t="s">
        <v>40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4"/>
    </row>
    <row r="59" spans="1:17" ht="13.5" customHeight="1" x14ac:dyDescent="0.25">
      <c r="A59" s="100"/>
      <c r="B59" s="38">
        <v>2018</v>
      </c>
      <c r="C59" s="67"/>
      <c r="D59" s="68"/>
      <c r="E59" s="69">
        <f>F59+G59</f>
        <v>929607</v>
      </c>
      <c r="F59" s="69">
        <f>I59</f>
        <v>608681</v>
      </c>
      <c r="G59" s="69">
        <f>M59</f>
        <v>320926</v>
      </c>
      <c r="H59" s="69">
        <f>I59+M59</f>
        <v>929607</v>
      </c>
      <c r="I59" s="69">
        <f>L59</f>
        <v>608681</v>
      </c>
      <c r="J59" s="69"/>
      <c r="K59" s="69"/>
      <c r="L59" s="69">
        <v>608681</v>
      </c>
      <c r="M59" s="69">
        <f>Q59</f>
        <v>320926</v>
      </c>
      <c r="N59" s="69"/>
      <c r="O59" s="69"/>
      <c r="P59" s="69">
        <v>0</v>
      </c>
      <c r="Q59" s="70">
        <v>320926</v>
      </c>
    </row>
    <row r="60" spans="1:17" ht="13.5" customHeight="1" thickBot="1" x14ac:dyDescent="0.3">
      <c r="A60" s="101"/>
      <c r="B60" s="40">
        <v>2019</v>
      </c>
      <c r="C60" s="65"/>
      <c r="D60" s="66"/>
      <c r="E60" s="32">
        <f>F60+G60</f>
        <v>1000</v>
      </c>
      <c r="F60" s="32">
        <v>1000</v>
      </c>
      <c r="G60" s="32">
        <v>0</v>
      </c>
      <c r="H60" s="32">
        <f>I60+M60</f>
        <v>0</v>
      </c>
      <c r="I60" s="32">
        <f>L60</f>
        <v>0</v>
      </c>
      <c r="J60" s="32">
        <v>0</v>
      </c>
      <c r="K60" s="32">
        <v>0</v>
      </c>
      <c r="L60" s="32">
        <v>0</v>
      </c>
      <c r="M60" s="32">
        <f>N60+O60+P60+Q60</f>
        <v>0</v>
      </c>
      <c r="N60" s="32">
        <v>0</v>
      </c>
      <c r="O60" s="32">
        <v>0</v>
      </c>
      <c r="P60" s="32">
        <v>0</v>
      </c>
      <c r="Q60" s="41">
        <v>0</v>
      </c>
    </row>
    <row r="61" spans="1:17" ht="13.5" customHeight="1" x14ac:dyDescent="0.25">
      <c r="A61" s="99" t="s">
        <v>49</v>
      </c>
      <c r="B61" s="15" t="s">
        <v>23</v>
      </c>
      <c r="C61" s="102" t="s">
        <v>31</v>
      </c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4"/>
    </row>
    <row r="62" spans="1:17" ht="12" customHeight="1" x14ac:dyDescent="0.25">
      <c r="A62" s="100"/>
      <c r="B62" s="16" t="s">
        <v>24</v>
      </c>
      <c r="C62" s="105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7"/>
    </row>
    <row r="63" spans="1:17" ht="13.5" customHeight="1" x14ac:dyDescent="0.25">
      <c r="A63" s="100"/>
      <c r="B63" s="16" t="s">
        <v>25</v>
      </c>
      <c r="C63" s="105" t="s">
        <v>37</v>
      </c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7"/>
    </row>
    <row r="64" spans="1:17" ht="13.5" customHeight="1" x14ac:dyDescent="0.25">
      <c r="A64" s="100"/>
      <c r="B64" s="17" t="s">
        <v>26</v>
      </c>
      <c r="C64" s="108" t="s">
        <v>44</v>
      </c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10"/>
    </row>
    <row r="65" spans="1:17" ht="13.5" customHeight="1" x14ac:dyDescent="0.25">
      <c r="A65" s="100"/>
      <c r="B65" s="17" t="s">
        <v>27</v>
      </c>
      <c r="C65" s="19"/>
      <c r="D65" s="20" t="s">
        <v>39</v>
      </c>
      <c r="E65" s="21">
        <f>SUM(E67:E68)</f>
        <v>1020562</v>
      </c>
      <c r="F65" s="21">
        <f t="shared" ref="F65:Q65" si="16">SUM(F67:F68)</f>
        <v>681932</v>
      </c>
      <c r="G65" s="21">
        <f t="shared" si="16"/>
        <v>338630</v>
      </c>
      <c r="H65" s="21">
        <f t="shared" si="16"/>
        <v>1019562</v>
      </c>
      <c r="I65" s="21">
        <f t="shared" si="16"/>
        <v>680932</v>
      </c>
      <c r="J65" s="21">
        <f t="shared" si="16"/>
        <v>0</v>
      </c>
      <c r="K65" s="21">
        <f t="shared" si="16"/>
        <v>0</v>
      </c>
      <c r="L65" s="21">
        <f t="shared" si="16"/>
        <v>680932</v>
      </c>
      <c r="M65" s="21">
        <f t="shared" si="16"/>
        <v>338630</v>
      </c>
      <c r="N65" s="21">
        <f t="shared" si="16"/>
        <v>0</v>
      </c>
      <c r="O65" s="21">
        <f t="shared" si="16"/>
        <v>0</v>
      </c>
      <c r="P65" s="21">
        <f t="shared" si="16"/>
        <v>0</v>
      </c>
      <c r="Q65" s="21">
        <f t="shared" si="16"/>
        <v>338630</v>
      </c>
    </row>
    <row r="66" spans="1:17" ht="13.5" customHeight="1" x14ac:dyDescent="0.25">
      <c r="A66" s="100"/>
      <c r="B66" s="35" t="s">
        <v>5</v>
      </c>
      <c r="C66" s="61"/>
      <c r="D66" s="62" t="s">
        <v>40</v>
      </c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80"/>
    </row>
    <row r="67" spans="1:17" ht="13.5" customHeight="1" x14ac:dyDescent="0.25">
      <c r="A67" s="100"/>
      <c r="B67" s="38">
        <v>2018</v>
      </c>
      <c r="C67" s="67"/>
      <c r="D67" s="68"/>
      <c r="E67" s="69">
        <f>F67+G67</f>
        <v>1019562</v>
      </c>
      <c r="F67" s="69">
        <f>I67</f>
        <v>680932</v>
      </c>
      <c r="G67" s="69">
        <f>M67</f>
        <v>338630</v>
      </c>
      <c r="H67" s="69">
        <f>I67+M67</f>
        <v>1019562</v>
      </c>
      <c r="I67" s="69">
        <f>L67</f>
        <v>680932</v>
      </c>
      <c r="J67" s="69"/>
      <c r="K67" s="69"/>
      <c r="L67" s="69">
        <v>680932</v>
      </c>
      <c r="M67" s="69">
        <f>Q67</f>
        <v>338630</v>
      </c>
      <c r="N67" s="69">
        <v>0</v>
      </c>
      <c r="O67" s="69"/>
      <c r="P67" s="69">
        <v>0</v>
      </c>
      <c r="Q67" s="70">
        <v>338630</v>
      </c>
    </row>
    <row r="68" spans="1:17" ht="13.5" customHeight="1" thickBot="1" x14ac:dyDescent="0.3">
      <c r="A68" s="101"/>
      <c r="B68" s="40">
        <v>2019</v>
      </c>
      <c r="C68" s="65"/>
      <c r="D68" s="66"/>
      <c r="E68" s="32">
        <f>F68+G68</f>
        <v>1000</v>
      </c>
      <c r="F68" s="32">
        <v>1000</v>
      </c>
      <c r="G68" s="32">
        <v>0</v>
      </c>
      <c r="H68" s="32">
        <f>I68+M68</f>
        <v>0</v>
      </c>
      <c r="I68" s="32">
        <f>L68</f>
        <v>0</v>
      </c>
      <c r="J68" s="32">
        <v>0</v>
      </c>
      <c r="K68" s="32">
        <v>0</v>
      </c>
      <c r="L68" s="32">
        <v>0</v>
      </c>
      <c r="M68" s="32">
        <f>N68+O68+P68+Q68</f>
        <v>0</v>
      </c>
      <c r="N68" s="32">
        <v>0</v>
      </c>
      <c r="O68" s="32">
        <v>0</v>
      </c>
      <c r="P68" s="32">
        <v>0</v>
      </c>
      <c r="Q68" s="41">
        <v>0</v>
      </c>
    </row>
    <row r="69" spans="1:17" ht="27.75" customHeight="1" x14ac:dyDescent="0.25">
      <c r="A69" s="99" t="s">
        <v>50</v>
      </c>
      <c r="B69" s="15" t="s">
        <v>23</v>
      </c>
      <c r="C69" s="102" t="s">
        <v>31</v>
      </c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4"/>
    </row>
    <row r="70" spans="1:17" ht="12" customHeight="1" x14ac:dyDescent="0.25">
      <c r="A70" s="100"/>
      <c r="B70" s="16" t="s">
        <v>24</v>
      </c>
      <c r="C70" s="105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7"/>
    </row>
    <row r="71" spans="1:17" ht="13.5" customHeight="1" x14ac:dyDescent="0.25">
      <c r="A71" s="100"/>
      <c r="B71" s="16" t="s">
        <v>25</v>
      </c>
      <c r="C71" s="105" t="s">
        <v>37</v>
      </c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7"/>
    </row>
    <row r="72" spans="1:17" ht="13.5" customHeight="1" x14ac:dyDescent="0.25">
      <c r="A72" s="100"/>
      <c r="B72" s="17" t="s">
        <v>26</v>
      </c>
      <c r="C72" s="108" t="s">
        <v>45</v>
      </c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10"/>
    </row>
    <row r="73" spans="1:17" ht="13.5" customHeight="1" x14ac:dyDescent="0.25">
      <c r="A73" s="100"/>
      <c r="B73" s="17" t="s">
        <v>27</v>
      </c>
      <c r="C73" s="19"/>
      <c r="D73" s="20" t="s">
        <v>39</v>
      </c>
      <c r="E73" s="21">
        <f>SUM(E75:E76)</f>
        <v>109077</v>
      </c>
      <c r="F73" s="21">
        <f t="shared" ref="F73:Q73" si="17">SUM(F75:F76)</f>
        <v>54349</v>
      </c>
      <c r="G73" s="21">
        <f t="shared" si="17"/>
        <v>54728</v>
      </c>
      <c r="H73" s="21">
        <f t="shared" si="17"/>
        <v>108077</v>
      </c>
      <c r="I73" s="21">
        <f t="shared" si="17"/>
        <v>53349</v>
      </c>
      <c r="J73" s="21">
        <f t="shared" si="17"/>
        <v>0</v>
      </c>
      <c r="K73" s="21">
        <f t="shared" si="17"/>
        <v>0</v>
      </c>
      <c r="L73" s="21">
        <f t="shared" si="17"/>
        <v>53349</v>
      </c>
      <c r="M73" s="21">
        <f t="shared" si="17"/>
        <v>54728</v>
      </c>
      <c r="N73" s="21">
        <f t="shared" si="17"/>
        <v>0</v>
      </c>
      <c r="O73" s="21">
        <f t="shared" si="17"/>
        <v>0</v>
      </c>
      <c r="P73" s="21">
        <f t="shared" si="17"/>
        <v>0</v>
      </c>
      <c r="Q73" s="21">
        <f t="shared" si="17"/>
        <v>54728</v>
      </c>
    </row>
    <row r="74" spans="1:17" ht="11.25" customHeight="1" x14ac:dyDescent="0.25">
      <c r="A74" s="100"/>
      <c r="B74" s="35" t="s">
        <v>5</v>
      </c>
      <c r="C74" s="36"/>
      <c r="D74" s="37" t="s">
        <v>40</v>
      </c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3"/>
    </row>
    <row r="75" spans="1:17" ht="13.5" customHeight="1" x14ac:dyDescent="0.25">
      <c r="A75" s="100"/>
      <c r="B75" s="38">
        <v>2018</v>
      </c>
      <c r="C75" s="84"/>
      <c r="D75" s="85"/>
      <c r="E75" s="69">
        <f>F75+G75</f>
        <v>108077</v>
      </c>
      <c r="F75" s="69">
        <f>I75</f>
        <v>53349</v>
      </c>
      <c r="G75" s="69">
        <f>M75</f>
        <v>54728</v>
      </c>
      <c r="H75" s="69">
        <f>I75+M75</f>
        <v>108077</v>
      </c>
      <c r="I75" s="69">
        <f>L75</f>
        <v>53349</v>
      </c>
      <c r="J75" s="69"/>
      <c r="K75" s="69"/>
      <c r="L75" s="69">
        <v>53349</v>
      </c>
      <c r="M75" s="69">
        <f>Q75</f>
        <v>54728</v>
      </c>
      <c r="N75" s="69"/>
      <c r="O75" s="69"/>
      <c r="P75" s="69">
        <v>0</v>
      </c>
      <c r="Q75" s="70">
        <v>54728</v>
      </c>
    </row>
    <row r="76" spans="1:17" ht="13.5" customHeight="1" thickBot="1" x14ac:dyDescent="0.3">
      <c r="A76" s="101"/>
      <c r="B76" s="40">
        <v>2019</v>
      </c>
      <c r="C76" s="65"/>
      <c r="D76" s="66"/>
      <c r="E76" s="32">
        <f>F76+G76</f>
        <v>1000</v>
      </c>
      <c r="F76" s="32">
        <v>1000</v>
      </c>
      <c r="G76" s="32">
        <v>0</v>
      </c>
      <c r="H76" s="32">
        <f>I76+M76</f>
        <v>0</v>
      </c>
      <c r="I76" s="32">
        <f>L76</f>
        <v>0</v>
      </c>
      <c r="J76" s="32">
        <v>0</v>
      </c>
      <c r="K76" s="32">
        <v>0</v>
      </c>
      <c r="L76" s="32">
        <v>0</v>
      </c>
      <c r="M76" s="32">
        <f>N76+O76+P76+Q76</f>
        <v>0</v>
      </c>
      <c r="N76" s="32">
        <v>0</v>
      </c>
      <c r="O76" s="32">
        <v>0</v>
      </c>
      <c r="P76" s="32">
        <v>0</v>
      </c>
      <c r="Q76" s="41">
        <v>0</v>
      </c>
    </row>
    <row r="77" spans="1:17" ht="13.5" customHeight="1" x14ac:dyDescent="0.25">
      <c r="A77" s="99" t="s">
        <v>51</v>
      </c>
      <c r="B77" s="15" t="s">
        <v>23</v>
      </c>
      <c r="C77" s="102" t="s">
        <v>31</v>
      </c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4"/>
    </row>
    <row r="78" spans="1:17" ht="10.5" customHeight="1" x14ac:dyDescent="0.25">
      <c r="A78" s="100"/>
      <c r="B78" s="16" t="s">
        <v>24</v>
      </c>
      <c r="C78" s="105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7"/>
    </row>
    <row r="79" spans="1:17" ht="13.5" customHeight="1" x14ac:dyDescent="0.25">
      <c r="A79" s="100"/>
      <c r="B79" s="16" t="s">
        <v>25</v>
      </c>
      <c r="C79" s="105" t="s">
        <v>37</v>
      </c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7"/>
    </row>
    <row r="80" spans="1:17" ht="13.5" customHeight="1" x14ac:dyDescent="0.25">
      <c r="A80" s="100"/>
      <c r="B80" s="17" t="s">
        <v>26</v>
      </c>
      <c r="C80" s="108" t="s">
        <v>46</v>
      </c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10"/>
    </row>
    <row r="81" spans="1:17" ht="13.5" customHeight="1" x14ac:dyDescent="0.25">
      <c r="A81" s="100"/>
      <c r="B81" s="17" t="s">
        <v>27</v>
      </c>
      <c r="C81" s="71"/>
      <c r="D81" s="72" t="s">
        <v>39</v>
      </c>
      <c r="E81" s="73">
        <f t="shared" ref="E81:Q81" si="18">SUM(E83:E84)</f>
        <v>813905</v>
      </c>
      <c r="F81" s="73">
        <f t="shared" si="18"/>
        <v>535824</v>
      </c>
      <c r="G81" s="73">
        <f t="shared" si="18"/>
        <v>278081</v>
      </c>
      <c r="H81" s="73">
        <f t="shared" si="18"/>
        <v>812905</v>
      </c>
      <c r="I81" s="73">
        <f t="shared" si="18"/>
        <v>534824</v>
      </c>
      <c r="J81" s="73">
        <f t="shared" si="18"/>
        <v>0</v>
      </c>
      <c r="K81" s="73">
        <f t="shared" si="18"/>
        <v>0</v>
      </c>
      <c r="L81" s="73">
        <f t="shared" si="18"/>
        <v>534824</v>
      </c>
      <c r="M81" s="73">
        <f t="shared" si="18"/>
        <v>278081</v>
      </c>
      <c r="N81" s="73">
        <f t="shared" si="18"/>
        <v>0</v>
      </c>
      <c r="O81" s="73">
        <f t="shared" si="18"/>
        <v>0</v>
      </c>
      <c r="P81" s="73">
        <f t="shared" si="18"/>
        <v>0</v>
      </c>
      <c r="Q81" s="73">
        <f t="shared" si="18"/>
        <v>278081</v>
      </c>
    </row>
    <row r="82" spans="1:17" ht="13.5" customHeight="1" x14ac:dyDescent="0.25">
      <c r="A82" s="100"/>
      <c r="B82" s="35" t="s">
        <v>5</v>
      </c>
      <c r="C82" s="61"/>
      <c r="D82" s="62" t="s">
        <v>40</v>
      </c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80"/>
    </row>
    <row r="83" spans="1:17" ht="13.5" customHeight="1" x14ac:dyDescent="0.25">
      <c r="A83" s="100"/>
      <c r="B83" s="38">
        <v>2018</v>
      </c>
      <c r="C83" s="67"/>
      <c r="D83" s="68"/>
      <c r="E83" s="69">
        <f>F83+G83</f>
        <v>812905</v>
      </c>
      <c r="F83" s="69">
        <f>I83</f>
        <v>534824</v>
      </c>
      <c r="G83" s="69">
        <f>M83</f>
        <v>278081</v>
      </c>
      <c r="H83" s="69">
        <f>I83+M83</f>
        <v>812905</v>
      </c>
      <c r="I83" s="69">
        <f>L83</f>
        <v>534824</v>
      </c>
      <c r="J83" s="69"/>
      <c r="K83" s="69"/>
      <c r="L83" s="69">
        <v>534824</v>
      </c>
      <c r="M83" s="69">
        <f>Q83</f>
        <v>278081</v>
      </c>
      <c r="N83" s="69"/>
      <c r="O83" s="69"/>
      <c r="P83" s="69">
        <v>0</v>
      </c>
      <c r="Q83" s="70">
        <v>278081</v>
      </c>
    </row>
    <row r="84" spans="1:17" ht="13.5" customHeight="1" thickBot="1" x14ac:dyDescent="0.3">
      <c r="A84" s="101"/>
      <c r="B84" s="81">
        <v>2019</v>
      </c>
      <c r="C84" s="65"/>
      <c r="D84" s="66"/>
      <c r="E84" s="32">
        <f>F84+G84</f>
        <v>1000</v>
      </c>
      <c r="F84" s="32">
        <v>1000</v>
      </c>
      <c r="G84" s="32">
        <v>0</v>
      </c>
      <c r="H84" s="32">
        <f>I84+M84</f>
        <v>0</v>
      </c>
      <c r="I84" s="32">
        <f>L84</f>
        <v>0</v>
      </c>
      <c r="J84" s="32">
        <v>0</v>
      </c>
      <c r="K84" s="32">
        <v>0</v>
      </c>
      <c r="L84" s="32">
        <v>0</v>
      </c>
      <c r="M84" s="32">
        <f>N84+O84+P84+Q84</f>
        <v>0</v>
      </c>
      <c r="N84" s="32">
        <v>0</v>
      </c>
      <c r="O84" s="32">
        <v>0</v>
      </c>
      <c r="P84" s="32">
        <v>0</v>
      </c>
      <c r="Q84" s="41">
        <v>0</v>
      </c>
    </row>
    <row r="85" spans="1:17" ht="13.5" customHeight="1" x14ac:dyDescent="0.25">
      <c r="A85" s="99" t="s">
        <v>52</v>
      </c>
      <c r="B85" s="15" t="s">
        <v>23</v>
      </c>
      <c r="C85" s="102" t="s">
        <v>31</v>
      </c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4"/>
    </row>
    <row r="86" spans="1:17" ht="9.75" customHeight="1" x14ac:dyDescent="0.25">
      <c r="A86" s="100"/>
      <c r="B86" s="16" t="s">
        <v>24</v>
      </c>
      <c r="C86" s="105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7"/>
    </row>
    <row r="87" spans="1:17" ht="13.5" customHeight="1" x14ac:dyDescent="0.25">
      <c r="A87" s="100"/>
      <c r="B87" s="16" t="s">
        <v>25</v>
      </c>
      <c r="C87" s="105" t="s">
        <v>37</v>
      </c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7"/>
    </row>
    <row r="88" spans="1:17" ht="13.5" customHeight="1" x14ac:dyDescent="0.25">
      <c r="A88" s="100"/>
      <c r="B88" s="17" t="s">
        <v>26</v>
      </c>
      <c r="C88" s="108" t="s">
        <v>47</v>
      </c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10"/>
    </row>
    <row r="89" spans="1:17" ht="13.5" customHeight="1" x14ac:dyDescent="0.25">
      <c r="A89" s="100"/>
      <c r="B89" s="17" t="s">
        <v>27</v>
      </c>
      <c r="C89" s="19"/>
      <c r="D89" s="20" t="s">
        <v>39</v>
      </c>
      <c r="E89" s="21">
        <f>SUM(E91:E92)</f>
        <v>172500</v>
      </c>
      <c r="F89" s="21">
        <f t="shared" ref="F89:Q89" si="19">SUM(F91:F92)</f>
        <v>99161</v>
      </c>
      <c r="G89" s="21">
        <f t="shared" si="19"/>
        <v>73339</v>
      </c>
      <c r="H89" s="21">
        <f t="shared" si="19"/>
        <v>172500</v>
      </c>
      <c r="I89" s="21">
        <f t="shared" si="19"/>
        <v>99161</v>
      </c>
      <c r="J89" s="21">
        <f t="shared" si="19"/>
        <v>0</v>
      </c>
      <c r="K89" s="21">
        <f t="shared" si="19"/>
        <v>0</v>
      </c>
      <c r="L89" s="21">
        <f t="shared" si="19"/>
        <v>99161</v>
      </c>
      <c r="M89" s="21">
        <f t="shared" si="19"/>
        <v>73339</v>
      </c>
      <c r="N89" s="21">
        <f t="shared" si="19"/>
        <v>0</v>
      </c>
      <c r="O89" s="21">
        <f t="shared" si="19"/>
        <v>0</v>
      </c>
      <c r="P89" s="21">
        <f t="shared" si="19"/>
        <v>0</v>
      </c>
      <c r="Q89" s="21">
        <f t="shared" si="19"/>
        <v>73339</v>
      </c>
    </row>
    <row r="90" spans="1:17" ht="13.5" customHeight="1" x14ac:dyDescent="0.25">
      <c r="A90" s="100"/>
      <c r="B90" s="35" t="s">
        <v>5</v>
      </c>
      <c r="C90" s="36"/>
      <c r="D90" s="37" t="s">
        <v>40</v>
      </c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8"/>
    </row>
    <row r="91" spans="1:17" ht="13.5" customHeight="1" x14ac:dyDescent="0.25">
      <c r="A91" s="100"/>
      <c r="B91" s="38">
        <v>2018</v>
      </c>
      <c r="C91" s="24"/>
      <c r="D91" s="25"/>
      <c r="E91" s="26">
        <f>F91+G91</f>
        <v>172500</v>
      </c>
      <c r="F91" s="26">
        <f>I91</f>
        <v>99161</v>
      </c>
      <c r="G91" s="26">
        <f>M91</f>
        <v>73339</v>
      </c>
      <c r="H91" s="26">
        <f>I91+M91</f>
        <v>172500</v>
      </c>
      <c r="I91" s="26">
        <f>L91</f>
        <v>99161</v>
      </c>
      <c r="J91" s="26"/>
      <c r="K91" s="26"/>
      <c r="L91" s="26">
        <v>99161</v>
      </c>
      <c r="M91" s="26">
        <f>Q91</f>
        <v>73339</v>
      </c>
      <c r="N91" s="26"/>
      <c r="O91" s="26"/>
      <c r="P91" s="26">
        <v>0</v>
      </c>
      <c r="Q91" s="39">
        <v>73339</v>
      </c>
    </row>
    <row r="92" spans="1:17" ht="13.5" customHeight="1" thickBot="1" x14ac:dyDescent="0.3">
      <c r="A92" s="101"/>
      <c r="B92" s="40">
        <v>2019</v>
      </c>
      <c r="C92" s="30"/>
      <c r="D92" s="31"/>
      <c r="E92" s="32">
        <f>F92+G92</f>
        <v>0</v>
      </c>
      <c r="F92" s="32">
        <v>0</v>
      </c>
      <c r="G92" s="32">
        <v>0</v>
      </c>
      <c r="H92" s="32">
        <f>I92+M92</f>
        <v>0</v>
      </c>
      <c r="I92" s="32">
        <f>L92</f>
        <v>0</v>
      </c>
      <c r="J92" s="32">
        <v>0</v>
      </c>
      <c r="K92" s="32">
        <v>0</v>
      </c>
      <c r="L92" s="32">
        <v>0</v>
      </c>
      <c r="M92" s="32">
        <f>N92+O92+P92+Q92</f>
        <v>0</v>
      </c>
      <c r="N92" s="32">
        <v>0</v>
      </c>
      <c r="O92" s="32">
        <v>0</v>
      </c>
      <c r="P92" s="32">
        <v>0</v>
      </c>
      <c r="Q92" s="41">
        <v>0</v>
      </c>
    </row>
    <row r="93" spans="1:17" ht="13.5" customHeight="1" x14ac:dyDescent="0.25">
      <c r="A93" s="99" t="s">
        <v>53</v>
      </c>
      <c r="B93" s="15" t="s">
        <v>23</v>
      </c>
      <c r="C93" s="102" t="s">
        <v>31</v>
      </c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4"/>
    </row>
    <row r="94" spans="1:17" ht="9" customHeight="1" x14ac:dyDescent="0.25">
      <c r="A94" s="100"/>
      <c r="B94" s="16" t="s">
        <v>24</v>
      </c>
      <c r="C94" s="105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7"/>
    </row>
    <row r="95" spans="1:17" ht="13.5" customHeight="1" x14ac:dyDescent="0.25">
      <c r="A95" s="100"/>
      <c r="B95" s="16" t="s">
        <v>25</v>
      </c>
      <c r="C95" s="105" t="s">
        <v>37</v>
      </c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7"/>
    </row>
    <row r="96" spans="1:17" ht="13.5" customHeight="1" x14ac:dyDescent="0.25">
      <c r="A96" s="100"/>
      <c r="B96" s="17" t="s">
        <v>26</v>
      </c>
      <c r="C96" s="108" t="s">
        <v>48</v>
      </c>
      <c r="D96" s="109"/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09"/>
      <c r="P96" s="109"/>
      <c r="Q96" s="110"/>
    </row>
    <row r="97" spans="1:17" ht="13.5" customHeight="1" x14ac:dyDescent="0.25">
      <c r="A97" s="100"/>
      <c r="B97" s="17" t="s">
        <v>27</v>
      </c>
      <c r="C97" s="19"/>
      <c r="D97" s="20" t="s">
        <v>39</v>
      </c>
      <c r="E97" s="21">
        <f t="shared" ref="E97:Q97" si="20">SUM(E99:E100)</f>
        <v>275000</v>
      </c>
      <c r="F97" s="21">
        <f t="shared" si="20"/>
        <v>118025</v>
      </c>
      <c r="G97" s="21">
        <f t="shared" si="20"/>
        <v>156975</v>
      </c>
      <c r="H97" s="21">
        <f t="shared" si="20"/>
        <v>277497</v>
      </c>
      <c r="I97" s="21">
        <f t="shared" si="20"/>
        <v>120522</v>
      </c>
      <c r="J97" s="21">
        <f t="shared" si="20"/>
        <v>0</v>
      </c>
      <c r="K97" s="21">
        <f t="shared" si="20"/>
        <v>0</v>
      </c>
      <c r="L97" s="21">
        <f t="shared" si="20"/>
        <v>120522</v>
      </c>
      <c r="M97" s="21">
        <f t="shared" si="20"/>
        <v>156975</v>
      </c>
      <c r="N97" s="21">
        <f t="shared" si="20"/>
        <v>0</v>
      </c>
      <c r="O97" s="21">
        <f t="shared" si="20"/>
        <v>0</v>
      </c>
      <c r="P97" s="21">
        <f t="shared" si="20"/>
        <v>0</v>
      </c>
      <c r="Q97" s="21">
        <f t="shared" si="20"/>
        <v>156975</v>
      </c>
    </row>
    <row r="98" spans="1:17" ht="12" customHeight="1" x14ac:dyDescent="0.25">
      <c r="A98" s="100"/>
      <c r="B98" s="35" t="s">
        <v>5</v>
      </c>
      <c r="C98" s="36"/>
      <c r="D98" s="37" t="s">
        <v>40</v>
      </c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8"/>
    </row>
    <row r="99" spans="1:17" ht="13.5" customHeight="1" x14ac:dyDescent="0.25">
      <c r="A99" s="100"/>
      <c r="B99" s="38">
        <v>2018</v>
      </c>
      <c r="C99" s="24"/>
      <c r="D99" s="25"/>
      <c r="E99" s="26">
        <f>F99+G99</f>
        <v>275000</v>
      </c>
      <c r="F99" s="26">
        <v>118025</v>
      </c>
      <c r="G99" s="26">
        <v>156975</v>
      </c>
      <c r="H99" s="26">
        <f>I99+M99</f>
        <v>277497</v>
      </c>
      <c r="I99" s="26">
        <f>L99</f>
        <v>120522</v>
      </c>
      <c r="J99" s="26"/>
      <c r="K99" s="26"/>
      <c r="L99" s="26">
        <v>120522</v>
      </c>
      <c r="M99" s="26">
        <f>Q99</f>
        <v>156975</v>
      </c>
      <c r="N99" s="26"/>
      <c r="O99" s="26"/>
      <c r="P99" s="26">
        <v>0</v>
      </c>
      <c r="Q99" s="39">
        <v>156975</v>
      </c>
    </row>
    <row r="100" spans="1:17" ht="15" customHeight="1" thickBot="1" x14ac:dyDescent="0.3">
      <c r="A100" s="101"/>
      <c r="B100" s="40">
        <v>2019</v>
      </c>
      <c r="C100" s="30"/>
      <c r="D100" s="31"/>
      <c r="E100" s="32">
        <f>F100+G100</f>
        <v>0</v>
      </c>
      <c r="F100" s="32">
        <v>0</v>
      </c>
      <c r="G100" s="32">
        <v>0</v>
      </c>
      <c r="H100" s="32">
        <f>I100+M100</f>
        <v>0</v>
      </c>
      <c r="I100" s="32">
        <f>L100</f>
        <v>0</v>
      </c>
      <c r="J100" s="32">
        <v>0</v>
      </c>
      <c r="K100" s="32">
        <v>0</v>
      </c>
      <c r="L100" s="32">
        <v>0</v>
      </c>
      <c r="M100" s="32">
        <f>N100+O100+P100+Q100</f>
        <v>0</v>
      </c>
      <c r="N100" s="32">
        <v>0</v>
      </c>
      <c r="O100" s="32">
        <v>0</v>
      </c>
      <c r="P100" s="32">
        <v>0</v>
      </c>
      <c r="Q100" s="41">
        <v>0</v>
      </c>
    </row>
    <row r="101" spans="1:17" s="42" customFormat="1" ht="21" customHeight="1" thickBot="1" x14ac:dyDescent="0.25">
      <c r="A101" s="11">
        <v>2</v>
      </c>
      <c r="B101" s="12" t="s">
        <v>54</v>
      </c>
      <c r="C101" s="86" t="s">
        <v>22</v>
      </c>
      <c r="D101" s="87"/>
      <c r="E101" s="13">
        <f>E106</f>
        <v>110250</v>
      </c>
      <c r="F101" s="13">
        <f t="shared" ref="F101:Q101" si="21">F106</f>
        <v>16537.5</v>
      </c>
      <c r="G101" s="13">
        <f t="shared" si="21"/>
        <v>93712.5</v>
      </c>
      <c r="H101" s="13">
        <f t="shared" si="21"/>
        <v>63000</v>
      </c>
      <c r="I101" s="13">
        <f t="shared" si="21"/>
        <v>9450</v>
      </c>
      <c r="J101" s="13">
        <f t="shared" si="21"/>
        <v>0</v>
      </c>
      <c r="K101" s="13">
        <f t="shared" si="21"/>
        <v>0</v>
      </c>
      <c r="L101" s="13">
        <f t="shared" si="21"/>
        <v>9450</v>
      </c>
      <c r="M101" s="13">
        <f t="shared" si="21"/>
        <v>53550</v>
      </c>
      <c r="N101" s="13">
        <f t="shared" si="21"/>
        <v>0</v>
      </c>
      <c r="O101" s="13">
        <f t="shared" si="21"/>
        <v>0</v>
      </c>
      <c r="P101" s="13">
        <f t="shared" si="21"/>
        <v>0</v>
      </c>
      <c r="Q101" s="13">
        <f t="shared" si="21"/>
        <v>53550</v>
      </c>
    </row>
    <row r="102" spans="1:17" ht="13.5" customHeight="1" x14ac:dyDescent="0.25">
      <c r="A102" s="88" t="s">
        <v>55</v>
      </c>
      <c r="B102" s="43" t="s">
        <v>23</v>
      </c>
      <c r="C102" s="90" t="s">
        <v>57</v>
      </c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2"/>
    </row>
    <row r="103" spans="1:17" ht="13.5" customHeight="1" x14ac:dyDescent="0.25">
      <c r="A103" s="89"/>
      <c r="B103" s="44" t="s">
        <v>24</v>
      </c>
      <c r="C103" s="93" t="s">
        <v>56</v>
      </c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5"/>
    </row>
    <row r="104" spans="1:17" ht="13.5" customHeight="1" x14ac:dyDescent="0.25">
      <c r="A104" s="89"/>
      <c r="B104" s="44" t="s">
        <v>25</v>
      </c>
      <c r="C104" s="93" t="s">
        <v>58</v>
      </c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5"/>
    </row>
    <row r="105" spans="1:17" s="18" customFormat="1" ht="13.5" customHeight="1" x14ac:dyDescent="0.2">
      <c r="A105" s="89"/>
      <c r="B105" s="45" t="s">
        <v>26</v>
      </c>
      <c r="C105" s="96" t="s">
        <v>59</v>
      </c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8"/>
    </row>
    <row r="106" spans="1:17" s="18" customFormat="1" ht="13.5" customHeight="1" x14ac:dyDescent="0.2">
      <c r="A106" s="89"/>
      <c r="B106" s="45" t="s">
        <v>27</v>
      </c>
      <c r="C106" s="45"/>
      <c r="D106" s="46">
        <v>853</v>
      </c>
      <c r="E106" s="47">
        <f t="shared" ref="E106:Q106" si="22">SUM(E107:E108)</f>
        <v>110250</v>
      </c>
      <c r="F106" s="47">
        <f t="shared" si="22"/>
        <v>16537.5</v>
      </c>
      <c r="G106" s="47">
        <f t="shared" si="22"/>
        <v>93712.5</v>
      </c>
      <c r="H106" s="47">
        <f t="shared" si="22"/>
        <v>63000</v>
      </c>
      <c r="I106" s="47">
        <f t="shared" si="22"/>
        <v>9450</v>
      </c>
      <c r="J106" s="47">
        <f t="shared" si="22"/>
        <v>0</v>
      </c>
      <c r="K106" s="47">
        <f t="shared" si="22"/>
        <v>0</v>
      </c>
      <c r="L106" s="47">
        <f t="shared" si="22"/>
        <v>9450</v>
      </c>
      <c r="M106" s="47">
        <f t="shared" si="22"/>
        <v>53550</v>
      </c>
      <c r="N106" s="47">
        <f t="shared" si="22"/>
        <v>0</v>
      </c>
      <c r="O106" s="47">
        <f t="shared" si="22"/>
        <v>0</v>
      </c>
      <c r="P106" s="47">
        <f t="shared" si="22"/>
        <v>0</v>
      </c>
      <c r="Q106" s="47">
        <f t="shared" si="22"/>
        <v>53550</v>
      </c>
    </row>
    <row r="107" spans="1:17" s="18" customFormat="1" ht="13.5" customHeight="1" x14ac:dyDescent="0.2">
      <c r="A107" s="89"/>
      <c r="B107" s="50">
        <v>2018</v>
      </c>
      <c r="C107" s="51"/>
      <c r="D107" s="52"/>
      <c r="E107" s="48">
        <f t="shared" ref="E107:E108" si="23">F107+G107</f>
        <v>63000</v>
      </c>
      <c r="F107" s="48">
        <v>9450</v>
      </c>
      <c r="G107" s="49">
        <v>53550</v>
      </c>
      <c r="H107" s="49">
        <f t="shared" ref="H107:H108" si="24">I107+M107</f>
        <v>63000</v>
      </c>
      <c r="I107" s="49">
        <f t="shared" ref="I107:I108" si="25">J107+K107+L107</f>
        <v>9450</v>
      </c>
      <c r="J107" s="53"/>
      <c r="K107" s="53"/>
      <c r="L107" s="54">
        <v>9450</v>
      </c>
      <c r="M107" s="49">
        <f t="shared" ref="M107:M108" si="26">N107+O107+P107+Q107</f>
        <v>53550</v>
      </c>
      <c r="N107" s="53"/>
      <c r="O107" s="53"/>
      <c r="P107" s="53"/>
      <c r="Q107" s="55">
        <v>53550</v>
      </c>
    </row>
    <row r="108" spans="1:17" ht="13.5" customHeight="1" thickBot="1" x14ac:dyDescent="0.3">
      <c r="A108" s="89"/>
      <c r="B108" s="50">
        <v>2019</v>
      </c>
      <c r="C108" s="51"/>
      <c r="D108" s="52"/>
      <c r="E108" s="48">
        <f t="shared" si="23"/>
        <v>47250</v>
      </c>
      <c r="F108" s="48">
        <v>7087.5</v>
      </c>
      <c r="G108" s="49">
        <v>40162.5</v>
      </c>
      <c r="H108" s="49">
        <f t="shared" si="24"/>
        <v>0</v>
      </c>
      <c r="I108" s="49">
        <f t="shared" si="25"/>
        <v>0</v>
      </c>
      <c r="J108" s="53"/>
      <c r="K108" s="53"/>
      <c r="L108" s="54">
        <v>0</v>
      </c>
      <c r="M108" s="49">
        <f t="shared" si="26"/>
        <v>0</v>
      </c>
      <c r="N108" s="53"/>
      <c r="O108" s="53"/>
      <c r="P108" s="53"/>
      <c r="Q108" s="55">
        <v>0</v>
      </c>
    </row>
    <row r="109" spans="1:17" ht="16.5" thickTop="1" thickBot="1" x14ac:dyDescent="0.3">
      <c r="A109" s="56"/>
      <c r="B109" s="57" t="s">
        <v>28</v>
      </c>
      <c r="C109" s="57"/>
      <c r="D109" s="57"/>
      <c r="E109" s="58">
        <f t="shared" ref="E109:Q109" si="27">E101+E14</f>
        <v>7971824</v>
      </c>
      <c r="F109" s="58">
        <f t="shared" si="27"/>
        <v>4050926.5</v>
      </c>
      <c r="G109" s="58">
        <f t="shared" si="27"/>
        <v>3920897.5</v>
      </c>
      <c r="H109" s="58">
        <f t="shared" si="27"/>
        <v>7922071</v>
      </c>
      <c r="I109" s="58">
        <f t="shared" si="27"/>
        <v>4041336</v>
      </c>
      <c r="J109" s="58">
        <f t="shared" si="27"/>
        <v>0</v>
      </c>
      <c r="K109" s="58">
        <f t="shared" si="27"/>
        <v>0</v>
      </c>
      <c r="L109" s="58">
        <f t="shared" si="27"/>
        <v>4041336</v>
      </c>
      <c r="M109" s="58">
        <f t="shared" si="27"/>
        <v>3880735</v>
      </c>
      <c r="N109" s="58">
        <f t="shared" si="27"/>
        <v>0</v>
      </c>
      <c r="O109" s="58">
        <f t="shared" si="27"/>
        <v>0</v>
      </c>
      <c r="P109" s="58">
        <f t="shared" si="27"/>
        <v>0</v>
      </c>
      <c r="Q109" s="58">
        <f t="shared" si="27"/>
        <v>3880735</v>
      </c>
    </row>
    <row r="110" spans="1:17" ht="15.75" thickTop="1" x14ac:dyDescent="0.25"/>
    <row r="112" spans="1:17" x14ac:dyDescent="0.25">
      <c r="E112" s="59"/>
      <c r="F112" s="59"/>
      <c r="G112" s="60"/>
      <c r="H112" s="59"/>
      <c r="I112" s="59"/>
      <c r="J112" s="59"/>
      <c r="K112" s="59"/>
      <c r="L112" s="59"/>
      <c r="M112" s="59"/>
      <c r="N112" s="59"/>
      <c r="O112" s="59"/>
      <c r="P112" s="59"/>
      <c r="Q112" s="59"/>
    </row>
    <row r="114" spans="5:17" x14ac:dyDescent="0.25"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</row>
    <row r="117" spans="5:17" x14ac:dyDescent="0.25">
      <c r="H117" s="59"/>
    </row>
    <row r="119" spans="5:17" x14ac:dyDescent="0.25">
      <c r="H119" s="59"/>
    </row>
  </sheetData>
  <mergeCells count="86">
    <mergeCell ref="A27:A32"/>
    <mergeCell ref="C30:Q30"/>
    <mergeCell ref="A33:A38"/>
    <mergeCell ref="C33:Q33"/>
    <mergeCell ref="C34:Q34"/>
    <mergeCell ref="C35:Q35"/>
    <mergeCell ref="C36:Q36"/>
    <mergeCell ref="A21:A26"/>
    <mergeCell ref="C21:Q21"/>
    <mergeCell ref="C22:Q22"/>
    <mergeCell ref="C23:Q23"/>
    <mergeCell ref="C24:Q24"/>
    <mergeCell ref="A15:A20"/>
    <mergeCell ref="C15:Q15"/>
    <mergeCell ref="C16:Q16"/>
    <mergeCell ref="C17:Q17"/>
    <mergeCell ref="C18:Q18"/>
    <mergeCell ref="A5:Q5"/>
    <mergeCell ref="N11:Q11"/>
    <mergeCell ref="A7:A12"/>
    <mergeCell ref="B7:B12"/>
    <mergeCell ref="G8:G12"/>
    <mergeCell ref="M11:M12"/>
    <mergeCell ref="C7:C12"/>
    <mergeCell ref="H8:Q8"/>
    <mergeCell ref="I9:Q9"/>
    <mergeCell ref="M10:Q10"/>
    <mergeCell ref="F8:F12"/>
    <mergeCell ref="H9:H12"/>
    <mergeCell ref="J11:L11"/>
    <mergeCell ref="I10:L10"/>
    <mergeCell ref="D7:D12"/>
    <mergeCell ref="F7:G7"/>
    <mergeCell ref="H7:Q7"/>
    <mergeCell ref="E7:E12"/>
    <mergeCell ref="I11:I12"/>
    <mergeCell ref="C14:D14"/>
    <mergeCell ref="C29:Q29"/>
    <mergeCell ref="C28:Q28"/>
    <mergeCell ref="C27:Q27"/>
    <mergeCell ref="C41:Q41"/>
    <mergeCell ref="A53:A60"/>
    <mergeCell ref="C53:Q53"/>
    <mergeCell ref="C54:Q54"/>
    <mergeCell ref="C55:Q55"/>
    <mergeCell ref="C56:Q56"/>
    <mergeCell ref="A45:A52"/>
    <mergeCell ref="C45:Q45"/>
    <mergeCell ref="C46:Q46"/>
    <mergeCell ref="C47:Q47"/>
    <mergeCell ref="C48:Q48"/>
    <mergeCell ref="C42:Q42"/>
    <mergeCell ref="A39:A44"/>
    <mergeCell ref="C39:Q39"/>
    <mergeCell ref="C40:Q40"/>
    <mergeCell ref="A61:A68"/>
    <mergeCell ref="C61:Q61"/>
    <mergeCell ref="C62:Q62"/>
    <mergeCell ref="C63:Q63"/>
    <mergeCell ref="C64:Q64"/>
    <mergeCell ref="A69:A76"/>
    <mergeCell ref="C69:Q69"/>
    <mergeCell ref="C70:Q70"/>
    <mergeCell ref="C71:Q71"/>
    <mergeCell ref="C72:Q72"/>
    <mergeCell ref="A77:A84"/>
    <mergeCell ref="C77:Q77"/>
    <mergeCell ref="C78:Q78"/>
    <mergeCell ref="C79:Q79"/>
    <mergeCell ref="C80:Q80"/>
    <mergeCell ref="A85:A92"/>
    <mergeCell ref="C85:Q85"/>
    <mergeCell ref="C86:Q86"/>
    <mergeCell ref="C87:Q87"/>
    <mergeCell ref="C88:Q88"/>
    <mergeCell ref="A93:A100"/>
    <mergeCell ref="C93:Q93"/>
    <mergeCell ref="C94:Q94"/>
    <mergeCell ref="C95:Q95"/>
    <mergeCell ref="C96:Q96"/>
    <mergeCell ref="C101:D101"/>
    <mergeCell ref="A102:A108"/>
    <mergeCell ref="C102:Q102"/>
    <mergeCell ref="C103:Q103"/>
    <mergeCell ref="C104:Q104"/>
    <mergeCell ref="C105:Q105"/>
  </mergeCells>
  <phoneticPr fontId="2" type="noConversion"/>
  <pageMargins left="0.70866141732283472" right="0.70866141732283472" top="0.98425196850393704" bottom="0.70866141732283472" header="0" footer="0"/>
  <pageSetup paperSize="9" scale="6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Zał. </vt:lpstr>
      <vt:lpstr>'Zał. '!Tytuły_wydruku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Stanowisko</dc:creator>
  <cp:lastModifiedBy>p34</cp:lastModifiedBy>
  <cp:lastPrinted>2017-12-18T14:21:32Z</cp:lastPrinted>
  <dcterms:created xsi:type="dcterms:W3CDTF">2006-11-09T07:35:21Z</dcterms:created>
  <dcterms:modified xsi:type="dcterms:W3CDTF">2017-12-18T14:22:16Z</dcterms:modified>
</cp:coreProperties>
</file>